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 activeTab="1"/>
  </bookViews>
  <sheets>
    <sheet name="Niveau 1" sheetId="1" r:id="rId1"/>
    <sheet name="Niveau 2" sheetId="2" r:id="rId2"/>
    <sheet name="Niveau 3" sheetId="3" r:id="rId3"/>
    <sheet name="Niveau 4" sheetId="4" r:id="rId4"/>
    <sheet name="Niveau 5" sheetId="5" r:id="rId5"/>
    <sheet name="Niveau découverte" sheetId="6" r:id="rId6"/>
    <sheet name="Reconnaissance" sheetId="7" r:id="rId7"/>
    <sheet name="Statistiques 2024-2025" sheetId="8" r:id="rId8"/>
  </sheets>
  <calcPr calcId="124519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A59" i="6"/>
  <c r="A42" i="8"/>
  <c r="A35"/>
  <c r="J25"/>
  <c r="J35" s="1"/>
  <c r="I25"/>
  <c r="I35" s="1"/>
  <c r="H25"/>
  <c r="H35" s="1"/>
  <c r="G25"/>
  <c r="G35" s="1"/>
  <c r="F25"/>
  <c r="F35" s="1"/>
  <c r="E25"/>
  <c r="E35" s="1"/>
  <c r="D25"/>
  <c r="D35" s="1"/>
  <c r="C25"/>
  <c r="C35" s="1"/>
  <c r="B25"/>
  <c r="B35" s="1"/>
  <c r="A25"/>
  <c r="A24"/>
  <c r="A21"/>
  <c r="A31" s="1"/>
  <c r="A41" s="1"/>
  <c r="A20"/>
  <c r="A30" s="1"/>
  <c r="A40" s="1"/>
  <c r="A19"/>
  <c r="A29" s="1"/>
  <c r="A39" s="1"/>
  <c r="A18"/>
  <c r="A28" s="1"/>
  <c r="A38" s="1"/>
  <c r="A17"/>
  <c r="A27" s="1"/>
  <c r="A37" s="1"/>
  <c r="A16"/>
  <c r="A26" s="1"/>
  <c r="A36" s="1"/>
  <c r="J15"/>
  <c r="I15"/>
  <c r="H15"/>
  <c r="G15"/>
  <c r="F15"/>
  <c r="E15"/>
  <c r="D15"/>
  <c r="C15"/>
  <c r="B15"/>
  <c r="A15"/>
  <c r="A14"/>
  <c r="A4"/>
  <c r="D77" i="7"/>
  <c r="C32" i="8" s="1"/>
  <c r="A77" i="7"/>
  <c r="B32" i="8" s="1"/>
  <c r="H70" i="7"/>
  <c r="E70"/>
  <c r="C70"/>
  <c r="A70"/>
  <c r="A69"/>
  <c r="D67"/>
  <c r="C22" i="8" s="1"/>
  <c r="G22" s="1"/>
  <c r="A67" i="7"/>
  <c r="B22" i="8" s="1"/>
  <c r="I35" i="7"/>
  <c r="A35"/>
  <c r="A34"/>
  <c r="D32"/>
  <c r="C12" i="8" s="1"/>
  <c r="A32" i="7"/>
  <c r="B12" i="8" s="1"/>
  <c r="B42" s="1"/>
  <c r="H3" i="7"/>
  <c r="H35" s="1"/>
  <c r="F3"/>
  <c r="F70" s="1"/>
  <c r="E3"/>
  <c r="E35" s="1"/>
  <c r="D3"/>
  <c r="D70" s="1"/>
  <c r="C3"/>
  <c r="C35" s="1"/>
  <c r="B3"/>
  <c r="B70" s="1"/>
  <c r="I2"/>
  <c r="I70" s="1"/>
  <c r="A2"/>
  <c r="L55" i="6"/>
  <c r="F31" i="8" s="1"/>
  <c r="K55" i="6"/>
  <c r="E31" i="8" s="1"/>
  <c r="J55" i="6"/>
  <c r="D31" i="8" s="1"/>
  <c r="D55" i="6"/>
  <c r="C31" i="8" s="1"/>
  <c r="A55" i="6"/>
  <c r="B31" i="8" s="1"/>
  <c r="M41" i="6"/>
  <c r="L41"/>
  <c r="K41"/>
  <c r="J41"/>
  <c r="I41"/>
  <c r="H41"/>
  <c r="G41"/>
  <c r="F41"/>
  <c r="E41"/>
  <c r="D41"/>
  <c r="C41"/>
  <c r="B41"/>
  <c r="L38"/>
  <c r="F21" i="8" s="1"/>
  <c r="K38" i="6"/>
  <c r="E21" i="8" s="1"/>
  <c r="J38" i="6"/>
  <c r="D21" i="8" s="1"/>
  <c r="D38" i="6"/>
  <c r="C21" i="8" s="1"/>
  <c r="A38" i="6"/>
  <c r="B21" i="8" s="1"/>
  <c r="M24" i="6"/>
  <c r="L24"/>
  <c r="K24"/>
  <c r="J24"/>
  <c r="I24"/>
  <c r="H24"/>
  <c r="G24"/>
  <c r="F24"/>
  <c r="E24"/>
  <c r="D24"/>
  <c r="C24"/>
  <c r="A24"/>
  <c r="L21"/>
  <c r="F11" i="8" s="1"/>
  <c r="K21" i="6"/>
  <c r="E11" i="8" s="1"/>
  <c r="J21" i="6"/>
  <c r="D11" i="8" s="1"/>
  <c r="D21" i="6"/>
  <c r="C11" i="8" s="1"/>
  <c r="A21" i="6"/>
  <c r="B11" i="8" s="1"/>
  <c r="L52" i="5"/>
  <c r="E30" i="8" s="1"/>
  <c r="K52" i="5"/>
  <c r="J52"/>
  <c r="D30" i="8" s="1"/>
  <c r="D52" i="5"/>
  <c r="C30" i="8" s="1"/>
  <c r="A52" i="5"/>
  <c r="B30" i="8" s="1"/>
  <c r="M38" i="5"/>
  <c r="L38"/>
  <c r="K38"/>
  <c r="J38"/>
  <c r="I38"/>
  <c r="H38"/>
  <c r="G38"/>
  <c r="F38"/>
  <c r="E38"/>
  <c r="D38"/>
  <c r="C38"/>
  <c r="B38"/>
  <c r="L35"/>
  <c r="F20" i="8" s="1"/>
  <c r="K35" i="5"/>
  <c r="E20" i="8" s="1"/>
  <c r="I20" s="1"/>
  <c r="J35" i="5"/>
  <c r="D20" i="8" s="1"/>
  <c r="D35" i="5"/>
  <c r="C20" i="8" s="1"/>
  <c r="G20" s="1"/>
  <c r="A35" i="5"/>
  <c r="B20" i="8" s="1"/>
  <c r="M22" i="5"/>
  <c r="L22"/>
  <c r="K22"/>
  <c r="J22"/>
  <c r="I22"/>
  <c r="H22"/>
  <c r="G22"/>
  <c r="F22"/>
  <c r="E22"/>
  <c r="D22"/>
  <c r="C22"/>
  <c r="A22"/>
  <c r="L19"/>
  <c r="F10" i="8" s="1"/>
  <c r="K19" i="5"/>
  <c r="E10" i="8" s="1"/>
  <c r="J19" i="5"/>
  <c r="D10" i="8" s="1"/>
  <c r="D19" i="5"/>
  <c r="C10" i="8" s="1"/>
  <c r="A19" i="5"/>
  <c r="B10" i="8" s="1"/>
  <c r="L53" i="4"/>
  <c r="F29" i="8" s="1"/>
  <c r="K53" i="4"/>
  <c r="E29" i="8" s="1"/>
  <c r="J53" i="4"/>
  <c r="D29" i="8" s="1"/>
  <c r="D53" i="4"/>
  <c r="C29" i="8" s="1"/>
  <c r="A53" i="4"/>
  <c r="B29" i="8" s="1"/>
  <c r="M39" i="4"/>
  <c r="L39"/>
  <c r="K39"/>
  <c r="J39"/>
  <c r="I39"/>
  <c r="H39"/>
  <c r="G39"/>
  <c r="F39"/>
  <c r="E39"/>
  <c r="D39"/>
  <c r="C39"/>
  <c r="B39"/>
  <c r="L36"/>
  <c r="F19" i="8" s="1"/>
  <c r="K36" i="4"/>
  <c r="E19" i="8" s="1"/>
  <c r="J36" i="4"/>
  <c r="D19" i="8" s="1"/>
  <c r="D36" i="4"/>
  <c r="C19" i="8" s="1"/>
  <c r="A36" i="4"/>
  <c r="B19" i="8" s="1"/>
  <c r="M22" i="4"/>
  <c r="L22"/>
  <c r="K22"/>
  <c r="J22"/>
  <c r="I22"/>
  <c r="H22"/>
  <c r="G22"/>
  <c r="F22"/>
  <c r="E22"/>
  <c r="D22"/>
  <c r="C22"/>
  <c r="A22"/>
  <c r="L19"/>
  <c r="F9" i="8" s="1"/>
  <c r="K19" i="4"/>
  <c r="E9" i="8" s="1"/>
  <c r="J19" i="4"/>
  <c r="D9" i="8" s="1"/>
  <c r="D19" i="4"/>
  <c r="C9" i="8" s="1"/>
  <c r="A19" i="4"/>
  <c r="B9" i="8" s="1"/>
  <c r="L53" i="3"/>
  <c r="F28" i="8" s="1"/>
  <c r="K53" i="3"/>
  <c r="E28" i="8" s="1"/>
  <c r="J53" i="3"/>
  <c r="D28" i="8" s="1"/>
  <c r="D53" i="3"/>
  <c r="C28" i="8" s="1"/>
  <c r="A53" i="3"/>
  <c r="B28" i="8" s="1"/>
  <c r="M39" i="3"/>
  <c r="L39"/>
  <c r="K39"/>
  <c r="J39"/>
  <c r="I39"/>
  <c r="H39"/>
  <c r="G39"/>
  <c r="F39"/>
  <c r="E39"/>
  <c r="D39"/>
  <c r="C39"/>
  <c r="B39"/>
  <c r="L36"/>
  <c r="F18" i="8" s="1"/>
  <c r="K36" i="3"/>
  <c r="E18" i="8" s="1"/>
  <c r="I18" s="1"/>
  <c r="J36" i="3"/>
  <c r="D18" i="8" s="1"/>
  <c r="D36" i="3"/>
  <c r="C18" i="8" s="1"/>
  <c r="G18" s="1"/>
  <c r="A36" i="3"/>
  <c r="B18" i="8" s="1"/>
  <c r="M22" i="3"/>
  <c r="L22"/>
  <c r="K22"/>
  <c r="J22"/>
  <c r="I22"/>
  <c r="H22"/>
  <c r="G22"/>
  <c r="F22"/>
  <c r="E22"/>
  <c r="D22"/>
  <c r="C22"/>
  <c r="A22"/>
  <c r="L19"/>
  <c r="F8" i="8" s="1"/>
  <c r="K19" i="3"/>
  <c r="E8" i="8" s="1"/>
  <c r="J19" i="3"/>
  <c r="D8" i="8" s="1"/>
  <c r="D19" i="3"/>
  <c r="C8" i="8" s="1"/>
  <c r="A19" i="3"/>
  <c r="B8" i="8" s="1"/>
  <c r="B38" s="1"/>
  <c r="L53" i="2"/>
  <c r="F27" i="8" s="1"/>
  <c r="K53" i="2"/>
  <c r="E27" i="8" s="1"/>
  <c r="J53" i="2"/>
  <c r="D27" i="8" s="1"/>
  <c r="D53" i="2"/>
  <c r="C27" i="8" s="1"/>
  <c r="A53" i="2"/>
  <c r="B27" i="8" s="1"/>
  <c r="M39" i="2"/>
  <c r="L39"/>
  <c r="K39"/>
  <c r="J39"/>
  <c r="I39"/>
  <c r="H39"/>
  <c r="G39"/>
  <c r="F39"/>
  <c r="E39"/>
  <c r="D39"/>
  <c r="C39"/>
  <c r="B39"/>
  <c r="L36"/>
  <c r="F17" i="8" s="1"/>
  <c r="K36" i="2"/>
  <c r="E17" i="8" s="1"/>
  <c r="J36" i="2"/>
  <c r="D17" i="8" s="1"/>
  <c r="D36" i="2"/>
  <c r="C17" i="8" s="1"/>
  <c r="A36" i="2"/>
  <c r="B17" i="8" s="1"/>
  <c r="M22" i="2"/>
  <c r="L22"/>
  <c r="K22"/>
  <c r="J22"/>
  <c r="I22"/>
  <c r="H22"/>
  <c r="G22"/>
  <c r="F22"/>
  <c r="E22"/>
  <c r="D22"/>
  <c r="C22"/>
  <c r="A22"/>
  <c r="L19"/>
  <c r="F7" i="8" s="1"/>
  <c r="K19" i="2"/>
  <c r="E7" i="8" s="1"/>
  <c r="J19" i="2"/>
  <c r="D7" i="8" s="1"/>
  <c r="D19" i="2"/>
  <c r="C7" i="8" s="1"/>
  <c r="A19" i="2"/>
  <c r="B6" i="8" s="1"/>
  <c r="L53" i="1"/>
  <c r="F26" i="8" s="1"/>
  <c r="K53" i="1"/>
  <c r="E26" i="8" s="1"/>
  <c r="J53" i="1"/>
  <c r="D26" i="8" s="1"/>
  <c r="D53" i="1"/>
  <c r="C26" i="8" s="1"/>
  <c r="A53" i="1"/>
  <c r="B26" i="8" s="1"/>
  <c r="M39" i="1"/>
  <c r="L39"/>
  <c r="K39"/>
  <c r="J39"/>
  <c r="I39"/>
  <c r="H39"/>
  <c r="G39"/>
  <c r="F39"/>
  <c r="E39"/>
  <c r="D39"/>
  <c r="C39"/>
  <c r="B39"/>
  <c r="L36"/>
  <c r="F16" i="8" s="1"/>
  <c r="K36" i="1"/>
  <c r="E16" i="8" s="1"/>
  <c r="I16" s="1"/>
  <c r="J36" i="1"/>
  <c r="D16" i="8" s="1"/>
  <c r="D36" i="1"/>
  <c r="C16" i="8" s="1"/>
  <c r="G16" s="1"/>
  <c r="A36" i="1"/>
  <c r="B16" i="8" s="1"/>
  <c r="M22" i="1"/>
  <c r="L22"/>
  <c r="K22"/>
  <c r="J22"/>
  <c r="I22"/>
  <c r="H22"/>
  <c r="G22"/>
  <c r="F22"/>
  <c r="E22"/>
  <c r="D22"/>
  <c r="C22"/>
  <c r="A22"/>
  <c r="L19"/>
  <c r="F6" i="8" s="1"/>
  <c r="K19" i="1"/>
  <c r="E6" i="8" s="1"/>
  <c r="J19" i="1"/>
  <c r="D6" i="8" s="1"/>
  <c r="D19" i="1"/>
  <c r="C6" i="8" s="1"/>
  <c r="A19" i="1"/>
  <c r="G27" i="8" l="1"/>
  <c r="G29"/>
  <c r="I29"/>
  <c r="G31"/>
  <c r="I31"/>
  <c r="I27"/>
  <c r="B40"/>
  <c r="D36"/>
  <c r="H6"/>
  <c r="F36"/>
  <c r="J6"/>
  <c r="C37"/>
  <c r="E37"/>
  <c r="D38"/>
  <c r="H38" s="1"/>
  <c r="H8"/>
  <c r="F38"/>
  <c r="J38" s="1"/>
  <c r="J8"/>
  <c r="G9"/>
  <c r="C39"/>
  <c r="I9"/>
  <c r="E39"/>
  <c r="D40"/>
  <c r="H10"/>
  <c r="J10"/>
  <c r="G11"/>
  <c r="C41"/>
  <c r="I11"/>
  <c r="E41"/>
  <c r="C36"/>
  <c r="G6"/>
  <c r="E36"/>
  <c r="I6"/>
  <c r="D37"/>
  <c r="F37"/>
  <c r="C38"/>
  <c r="G38" s="1"/>
  <c r="G8"/>
  <c r="E38"/>
  <c r="I38" s="1"/>
  <c r="I8"/>
  <c r="D39"/>
  <c r="H9"/>
  <c r="F39"/>
  <c r="J9"/>
  <c r="C40"/>
  <c r="G40" s="1"/>
  <c r="G10"/>
  <c r="E40"/>
  <c r="I40" s="1"/>
  <c r="I10"/>
  <c r="D41"/>
  <c r="H11"/>
  <c r="F41"/>
  <c r="J11"/>
  <c r="G12"/>
  <c r="C42"/>
  <c r="G42" s="1"/>
  <c r="H26"/>
  <c r="J26"/>
  <c r="H17"/>
  <c r="J17"/>
  <c r="H28"/>
  <c r="J28"/>
  <c r="H19"/>
  <c r="J19"/>
  <c r="H30"/>
  <c r="I30"/>
  <c r="H21"/>
  <c r="J21"/>
  <c r="H16"/>
  <c r="J16"/>
  <c r="G26"/>
  <c r="I26"/>
  <c r="B36"/>
  <c r="G17"/>
  <c r="I17"/>
  <c r="H27"/>
  <c r="J27"/>
  <c r="H18"/>
  <c r="J18"/>
  <c r="G28"/>
  <c r="I28"/>
  <c r="B39"/>
  <c r="G19"/>
  <c r="I19"/>
  <c r="H29"/>
  <c r="J29"/>
  <c r="H20"/>
  <c r="J20"/>
  <c r="G30"/>
  <c r="B41"/>
  <c r="G21"/>
  <c r="I21"/>
  <c r="H31"/>
  <c r="J31"/>
  <c r="G32"/>
  <c r="B35" i="7"/>
  <c r="D35"/>
  <c r="F35"/>
  <c r="B7" i="8"/>
  <c r="B37" s="1"/>
  <c r="F30"/>
  <c r="J30" s="1"/>
  <c r="J39" l="1"/>
  <c r="H39"/>
  <c r="J41"/>
  <c r="H41"/>
  <c r="H40"/>
  <c r="F40"/>
  <c r="J40" s="1"/>
  <c r="E44"/>
  <c r="I36"/>
  <c r="C44"/>
  <c r="G36"/>
  <c r="J36"/>
  <c r="F44"/>
  <c r="H36"/>
  <c r="D44"/>
  <c r="B44"/>
  <c r="J37"/>
  <c r="H37"/>
  <c r="I7"/>
  <c r="G7"/>
  <c r="J7"/>
  <c r="H7"/>
  <c r="I41"/>
  <c r="G41"/>
  <c r="I39"/>
  <c r="G39"/>
  <c r="I37"/>
  <c r="G37"/>
  <c r="J44" l="1"/>
  <c r="H44"/>
  <c r="G44"/>
  <c r="I44"/>
</calcChain>
</file>

<file path=xl/sharedStrings.xml><?xml version="1.0" encoding="utf-8"?>
<sst xmlns="http://schemas.openxmlformats.org/spreadsheetml/2006/main" count="1396" uniqueCount="415">
  <si>
    <t>Activité Randonnée Pédestre</t>
  </si>
  <si>
    <t>T1 Saison 2024-2025</t>
  </si>
  <si>
    <t>Faite</t>
  </si>
  <si>
    <t>Date</t>
  </si>
  <si>
    <t>Lieu de la mission</t>
  </si>
  <si>
    <t>Trajet A/R</t>
  </si>
  <si>
    <t>Animateur n°1</t>
  </si>
  <si>
    <t>Véhicule Animateur 1</t>
  </si>
  <si>
    <t>Animateur n°2</t>
  </si>
  <si>
    <t>Véhicule Animateur 2</t>
  </si>
  <si>
    <t>Animateur n°3</t>
  </si>
  <si>
    <t>Participants</t>
  </si>
  <si>
    <t>Km</t>
  </si>
  <si>
    <t>D+</t>
  </si>
  <si>
    <t>Commentaire</t>
  </si>
  <si>
    <t>Cazevieille</t>
  </si>
  <si>
    <t>Sourdoire Jean Claude</t>
  </si>
  <si>
    <t>Non</t>
  </si>
  <si>
    <t>Jean Claude Thorel</t>
  </si>
  <si>
    <t>RAS</t>
  </si>
  <si>
    <t>Plateau de Piquet</t>
  </si>
  <si>
    <t>Thorel Jean Claude</t>
  </si>
  <si>
    <t>Oui sans Don</t>
  </si>
  <si>
    <t>Guzargues - Chemin des Crêtes</t>
  </si>
  <si>
    <t>SOURDOIRE Jean Claude</t>
  </si>
  <si>
    <t>Oui avec Don</t>
  </si>
  <si>
    <t>BACON Michel</t>
  </si>
  <si>
    <t>Cazevieille - Sauzet</t>
  </si>
  <si>
    <t>Jean Claude Sourdoire</t>
  </si>
  <si>
    <t>Marie Thérèse Delay</t>
  </si>
  <si>
    <t>Intempérie</t>
  </si>
  <si>
    <t>St Mathieu de Tréviers</t>
  </si>
  <si>
    <t>Delay Marie-Thérèse</t>
  </si>
  <si>
    <t>Goustiaux Jean- Claude</t>
  </si>
  <si>
    <t>Vacances scolaires</t>
  </si>
  <si>
    <t>pas d’animateur</t>
  </si>
  <si>
    <t>Lauret mare de L'Espinas</t>
  </si>
  <si>
    <t>Delay Marie Thérèse</t>
  </si>
  <si>
    <t>Sourdoire Marie-Paule</t>
  </si>
  <si>
    <t>Férié</t>
  </si>
  <si>
    <t>Assas Le Pignarel</t>
  </si>
  <si>
    <t>Bacon Michel</t>
  </si>
  <si>
    <t>5.2</t>
  </si>
  <si>
    <t>Montferrier le lez</t>
  </si>
  <si>
    <t>JEROME Gérard</t>
  </si>
  <si>
    <t>Valflaunès (34)</t>
  </si>
  <si>
    <t>MARCHAND Danièle</t>
  </si>
  <si>
    <t>DOUALLA Nicole</t>
  </si>
  <si>
    <t>SAINT DREZERY</t>
  </si>
  <si>
    <t>CAVALIER JEAN PAUL</t>
  </si>
  <si>
    <t>Jean Paul Cavalier remplace Jean Claude Thorel</t>
  </si>
  <si>
    <t>T2 Saison 2024-2025</t>
  </si>
  <si>
    <t>St Sauveur</t>
  </si>
  <si>
    <t>Sourdoire Marie Paule</t>
  </si>
  <si>
    <t>Murles</t>
  </si>
  <si>
    <t>CALVIE Bernard</t>
  </si>
  <si>
    <t>GOUSTIAUX jean Claude</t>
  </si>
  <si>
    <t>DELAY Marie Therese</t>
  </si>
  <si>
    <t>Les Blaquières Pignan</t>
  </si>
  <si>
    <t>Ste Croix de Quintillargues Serre des Mouges</t>
  </si>
  <si>
    <t>Regnier Jean Paul</t>
  </si>
  <si>
    <t>Castries aqueduc</t>
  </si>
  <si>
    <t>Jérôme Gérard</t>
  </si>
  <si>
    <t>Liausson</t>
  </si>
  <si>
    <t>MARCHAND DANIELE</t>
  </si>
  <si>
    <t>DOUALLA NICOLE</t>
  </si>
  <si>
    <t>Saint Bauzille de Montmel bois calinier</t>
  </si>
  <si>
    <t>Régnier Jean-Paul</t>
  </si>
  <si>
    <t>T3 Saison 2024-2025</t>
  </si>
  <si>
    <t xml:space="preserve">Saint mathieu de treviers </t>
  </si>
  <si>
    <t xml:space="preserve">Michaudet Michel </t>
  </si>
  <si>
    <t xml:space="preserve">Vieules Bernadette </t>
  </si>
  <si>
    <t>Saint Bauzille de Putois</t>
  </si>
  <si>
    <t>Cavalier Jean Paul</t>
  </si>
  <si>
    <t>Rigal Robert</t>
  </si>
  <si>
    <t xml:space="preserve">Chapelle st sylvestre </t>
  </si>
  <si>
    <t xml:space="preserve">Cavalier Jean Paul </t>
  </si>
  <si>
    <t>Viol en laval</t>
  </si>
  <si>
    <t xml:space="preserve">Gayraud Rosina </t>
  </si>
  <si>
    <t>GUZARGUES (source du Salaison)</t>
  </si>
  <si>
    <t>REGNIER JEAN PAUL</t>
  </si>
  <si>
    <t>Sous la pluie</t>
  </si>
  <si>
    <t>La Boissiere</t>
  </si>
  <si>
    <t xml:space="preserve"> Cournonteral</t>
  </si>
  <si>
    <t xml:space="preserve">Serra Roger </t>
  </si>
  <si>
    <t>RS à remplacé RR</t>
  </si>
  <si>
    <t>Fondespierre</t>
  </si>
  <si>
    <t xml:space="preserve">Calvie Bernard </t>
  </si>
  <si>
    <t>Randonnée Cazevielle remplacée par Aqueduc de castries</t>
  </si>
  <si>
    <t xml:space="preserve">Argelliers </t>
  </si>
  <si>
    <t>Randonnée Montarnaud remplacée par Argelliers</t>
  </si>
  <si>
    <t>Aigues Mortes</t>
  </si>
  <si>
    <t>Michaudet Michel</t>
  </si>
  <si>
    <t>Doualla Nicole</t>
  </si>
  <si>
    <t>RG  remplacée par ND</t>
  </si>
  <si>
    <t>Bois de Périé</t>
  </si>
  <si>
    <t>REGNIER Jean-Paul</t>
  </si>
  <si>
    <t>MB malade pas remplacé. 
Serres file volontaires Alain Vassail, Michel Gauffre</t>
  </si>
  <si>
    <t>NOTRE DAME DE LONDRES</t>
  </si>
  <si>
    <t>CAVALIER Jean Paul</t>
  </si>
  <si>
    <t>GAYRAUD Rosina</t>
  </si>
  <si>
    <t>Un petit malaise</t>
  </si>
  <si>
    <t>RESTINCLIERES-BEAULIEU</t>
  </si>
  <si>
    <t>SERRA ROGER</t>
  </si>
  <si>
    <t>Roger Serra remplace Jean Paul Regnier</t>
  </si>
  <si>
    <t>Saint Bauzille de putois</t>
  </si>
  <si>
    <t>Montaud</t>
  </si>
  <si>
    <t>REGNIER Jean Paul</t>
  </si>
  <si>
    <t>RAS et on a évité la pluie</t>
  </si>
  <si>
    <t>Arboras</t>
  </si>
  <si>
    <t xml:space="preserve">Calvié Bernard </t>
  </si>
  <si>
    <t>CAZEVIEILLE</t>
  </si>
  <si>
    <t>MICHAUDET Michel</t>
  </si>
  <si>
    <t>Remplace la randonnée prévue à Aumelas</t>
  </si>
  <si>
    <t>SAINT GELY DU FESC</t>
  </si>
  <si>
    <t>Viols le fort</t>
  </si>
  <si>
    <t>Mader Hélène</t>
  </si>
  <si>
    <t>Gayraud Rosine</t>
  </si>
  <si>
    <t>Stagiaire : Barnet David, Tirloy Bernard</t>
  </si>
  <si>
    <t xml:space="preserve">Quissac </t>
  </si>
  <si>
    <t>VIEULES Bernadette</t>
  </si>
  <si>
    <t>GAYRAUD Rosine</t>
  </si>
  <si>
    <t>Colognac (30)</t>
  </si>
  <si>
    <t>SAINT MAURICE NAVACELLES les rajols</t>
  </si>
  <si>
    <t>VIEULES BERNADETTE</t>
  </si>
  <si>
    <t xml:space="preserve">Chute de Jean Petit apparemment sans conséquences. </t>
  </si>
  <si>
    <t>Montarnaud</t>
  </si>
  <si>
    <t>Stagiaire : mader Xavier, Tirloy Bernard</t>
  </si>
  <si>
    <t>Les Matelles (34)</t>
  </si>
  <si>
    <t>Difficulté d'une personne à suivre</t>
  </si>
  <si>
    <t>Laulo - Salagou</t>
  </si>
  <si>
    <t>Bernard CALVIE</t>
  </si>
  <si>
    <t>Helene Mader</t>
  </si>
  <si>
    <t>Rosina Gayraud</t>
  </si>
  <si>
    <t>Lauret</t>
  </si>
  <si>
    <t>Villetelle</t>
  </si>
  <si>
    <t>SERRA Roger</t>
  </si>
  <si>
    <t>TIRLOY Bernard</t>
  </si>
  <si>
    <t>la suque montaud</t>
  </si>
  <si>
    <t>MARCHAND Daniele</t>
  </si>
  <si>
    <t>DOUALA Nicole</t>
  </si>
  <si>
    <t>Saint Georges d'Orques</t>
  </si>
  <si>
    <t>Aniane - Tunnel - Château Capion</t>
  </si>
  <si>
    <t>BARNET David</t>
  </si>
  <si>
    <t>St Jean de Cuculles</t>
  </si>
  <si>
    <t>MADER Xavier</t>
  </si>
  <si>
    <t>MADER Hélène</t>
  </si>
  <si>
    <t xml:space="preserve">Pompignan </t>
  </si>
  <si>
    <t>Ganges</t>
  </si>
  <si>
    <t>DOUALLA</t>
  </si>
  <si>
    <t>Saint Saturnin de Lucian</t>
  </si>
  <si>
    <t>Passage avec débroussaillage sur 500m
+ A/R st gely les Matelles pour BV (9km)</t>
  </si>
  <si>
    <t xml:space="preserve">Plateau de puechabon </t>
  </si>
  <si>
    <t>RG remplace DB</t>
  </si>
  <si>
    <t>st martin de Londre</t>
  </si>
  <si>
    <t>achard patrick</t>
  </si>
  <si>
    <t>david barnet</t>
  </si>
  <si>
    <t>SOUMONT</t>
  </si>
  <si>
    <t>Conquerac</t>
  </si>
  <si>
    <t>Tirloy Bernard</t>
  </si>
  <si>
    <t>Mader Xavier</t>
  </si>
  <si>
    <t>2 personnes en difficultés dans la montée</t>
  </si>
  <si>
    <t>Laval de Nize</t>
  </si>
  <si>
    <t>Huteau Thierry</t>
  </si>
  <si>
    <t>Richomme Johny</t>
  </si>
  <si>
    <t>Stagiaire : Achard Patrick</t>
  </si>
  <si>
    <t>Col de Fambetou</t>
  </si>
  <si>
    <t>Neffiès</t>
  </si>
  <si>
    <t>Stagiaire : Tirloy Bernard</t>
  </si>
  <si>
    <t>Pézènes les mines</t>
  </si>
  <si>
    <t>Stagiaire : Achard Patrick, Mader Xavier</t>
  </si>
  <si>
    <t>Pégairolles de Buèges</t>
  </si>
  <si>
    <t>Cap de Côte (aigoual)</t>
  </si>
  <si>
    <t>Amann Michel</t>
  </si>
  <si>
    <t>St Martin de Londres</t>
  </si>
  <si>
    <t>le Poujol sur Orb</t>
  </si>
  <si>
    <t>Achard Patrick</t>
  </si>
  <si>
    <t>Sauve</t>
  </si>
  <si>
    <t xml:space="preserve">Quissac Ravin de Valliguiere est remplacée par Sauve la mer des Rochers </t>
  </si>
  <si>
    <t>Puechabon</t>
  </si>
  <si>
    <t>TH remplace BT</t>
  </si>
  <si>
    <t>la Cadière St Hippo Salle de Gour</t>
  </si>
  <si>
    <t>Achard patrick</t>
  </si>
  <si>
    <t>Amann michel</t>
  </si>
  <si>
    <t>St Roman de Codières</t>
  </si>
  <si>
    <t>Arboras - Grotte des Fées - Max Nègre</t>
  </si>
  <si>
    <t>Saint Hippolyte du Fort</t>
  </si>
  <si>
    <t>RAS un adhérent en difficulté physique, plusieurs chutes sans gravité</t>
  </si>
  <si>
    <t>Soubès</t>
  </si>
  <si>
    <t>ATTENTION les chenilles processionnaires sont sorties !</t>
  </si>
  <si>
    <t>St Guilhem le Desert</t>
  </si>
  <si>
    <t>Aman Michel</t>
  </si>
  <si>
    <t>Arrigas col des tempêtes et du Villaret</t>
  </si>
  <si>
    <t>non</t>
  </si>
  <si>
    <t xml:space="preserve">MJP Chute sur le nez  </t>
  </si>
  <si>
    <t>Pont d’Hérault</t>
  </si>
  <si>
    <t>Modif parcours Gué compliqué RAS</t>
  </si>
  <si>
    <t>Nant</t>
  </si>
  <si>
    <t>Barthelemy Jean</t>
  </si>
  <si>
    <t>Stagiaire : Barnet David, Tirloy Bernard, Achard Patrick</t>
  </si>
  <si>
    <t>St Hippolyte du fort</t>
  </si>
  <si>
    <t>GAUTHIER Bernard</t>
  </si>
  <si>
    <t>L'Arboux</t>
  </si>
  <si>
    <t>Xavier Chamoulaud</t>
  </si>
  <si>
    <t>Bernard Gauthier</t>
  </si>
  <si>
    <t>Saint Jean des Balmes</t>
  </si>
  <si>
    <t>Gérard JEROME</t>
  </si>
  <si>
    <t>Xavier CHAMOULAUD</t>
  </si>
  <si>
    <t>Bernard GAUTHIER</t>
  </si>
  <si>
    <t>Xavier a remplacé Pierre BALDET. Super balade.</t>
  </si>
  <si>
    <t>Bréau</t>
  </si>
  <si>
    <t>Stagiaire : Barnet David, Mader Xavier, Achard Patrick</t>
  </si>
  <si>
    <t>LAUROUX</t>
  </si>
  <si>
    <t>CHAMOULAUD Xavier</t>
  </si>
  <si>
    <t>les lavagnes</t>
  </si>
  <si>
    <t>Gautier Bernard</t>
  </si>
  <si>
    <t>B Gautier a remplacé G Jérome</t>
  </si>
  <si>
    <t>L hospitalet du Larzac</t>
  </si>
  <si>
    <t>HM a remplacé PB</t>
  </si>
  <si>
    <t>ARBORAS</t>
  </si>
  <si>
    <t>Gerard JEROME</t>
  </si>
  <si>
    <t>Hélène MADER</t>
  </si>
  <si>
    <t>Guarrigues</t>
  </si>
  <si>
    <t>Rando le matin puis resto.</t>
  </si>
  <si>
    <t>Roquefort sur Soulzon</t>
  </si>
  <si>
    <t>Poujols</t>
  </si>
  <si>
    <t>Gérard Jérome</t>
  </si>
  <si>
    <t>St Martin de Londres / ravin des arcs</t>
  </si>
  <si>
    <t>Gauthier Bernard</t>
  </si>
  <si>
    <t>Chamoulaud Xavier</t>
  </si>
  <si>
    <t>Passerelle du gué enlevée la veille !</t>
  </si>
  <si>
    <t>Les Embruscalles _ Claret</t>
  </si>
  <si>
    <t>Navacelle</t>
  </si>
  <si>
    <t>Hélène Mader</t>
  </si>
  <si>
    <t>Roqueredonde</t>
  </si>
  <si>
    <t>Saint Martin du Larzac</t>
  </si>
  <si>
    <t xml:space="preserve">Xavier Chamoulaud </t>
  </si>
  <si>
    <t>Ras</t>
  </si>
  <si>
    <t>Annulée /Raquette</t>
  </si>
  <si>
    <t>Saint Etienne de Gourgas</t>
  </si>
  <si>
    <t>ST Maurice Navacelles</t>
  </si>
  <si>
    <t>Baldet Pierre</t>
  </si>
  <si>
    <t>Xavier MADER</t>
  </si>
  <si>
    <t>La Roque sur Cèze</t>
  </si>
  <si>
    <t>29 participants à bartasser !!!  RAS</t>
  </si>
  <si>
    <t>St Matieu de Trevies</t>
  </si>
  <si>
    <t>Bernard Calvié</t>
  </si>
  <si>
    <t>CANDILLARGUES</t>
  </si>
  <si>
    <t xml:space="preserve">chapelle st sylvestre belvedère du berger </t>
  </si>
  <si>
    <t>vieules bernadette</t>
  </si>
  <si>
    <t>gayraud rosina</t>
  </si>
  <si>
    <t>Cambous</t>
  </si>
  <si>
    <t>REGNIER JP</t>
  </si>
  <si>
    <t>Cécèles - Saint-Mathieu-De-Tréviers (34)</t>
  </si>
  <si>
    <t>Randonnée avec sophrologie accompagnée par une professionnelle</t>
  </si>
  <si>
    <t>Pas d’animateur</t>
  </si>
  <si>
    <t>Saint-André-De-Majencoules (30)</t>
  </si>
  <si>
    <t>Beaucoup de châtaignes au rendez-vous</t>
  </si>
  <si>
    <t>Sete</t>
  </si>
  <si>
    <t>Gayraud Rosina</t>
  </si>
  <si>
    <t>La Boissière</t>
  </si>
  <si>
    <t>rando annulée faute de participants (2) pluie et froid</t>
  </si>
  <si>
    <t>SAINT SATURNIN DE LUCIAN</t>
  </si>
  <si>
    <t>Lancyre Valflaunès (34)</t>
  </si>
  <si>
    <t>Sophro balade</t>
  </si>
  <si>
    <t>CASTRIES</t>
  </si>
  <si>
    <t>La Grande Motte</t>
  </si>
  <si>
    <t>peu de participants, les randos 2 et 3 de lundi ayant choisi le même secteur!</t>
  </si>
  <si>
    <t>bois de Périé</t>
  </si>
  <si>
    <t xml:space="preserve">Les Crêtes de l’Hortus </t>
  </si>
  <si>
    <t>Bernard Tirloy</t>
  </si>
  <si>
    <t>Patrick Achard</t>
  </si>
  <si>
    <t>Jean Barthelemy</t>
  </si>
  <si>
    <t>Saint-Guilhem-le-Désert</t>
  </si>
  <si>
    <t>Montagnac</t>
  </si>
  <si>
    <t>Pont de Gau</t>
  </si>
  <si>
    <t>Regnier Jean-Paul</t>
  </si>
  <si>
    <t>Super rando au milieu des flamants</t>
  </si>
  <si>
    <t>Lolau</t>
  </si>
  <si>
    <t xml:space="preserve">météo très incertaine qui a découragé les participants éventuels </t>
  </si>
  <si>
    <t>Anduze</t>
  </si>
  <si>
    <t>tres belle rando</t>
  </si>
  <si>
    <t>Saint-Mathieu-de-Tréviers</t>
  </si>
  <si>
    <t>Sophro</t>
  </si>
  <si>
    <t>ST BONNET DU GARD</t>
  </si>
  <si>
    <t>L’Hortus</t>
  </si>
  <si>
    <t xml:space="preserve">Mader Hélène </t>
  </si>
  <si>
    <t xml:space="preserve">Mader xavier </t>
  </si>
  <si>
    <t>Chemin privé une partie nouvelle à reconnaître</t>
  </si>
  <si>
    <t>Mourèze</t>
  </si>
  <si>
    <t>SAINT MAURICE NAVACELLES</t>
  </si>
  <si>
    <t>Le Poujol sur l’orb (Nord)</t>
  </si>
  <si>
    <t xml:space="preserve">En remplacement de Jean Claude Goustiaux </t>
  </si>
  <si>
    <t>VACQUIERES</t>
  </si>
  <si>
    <t>Chemin fermé  Rando rallongée</t>
  </si>
  <si>
    <t>Pont d’Hérault, St André de Majencoules</t>
  </si>
  <si>
    <t>Baucels</t>
  </si>
  <si>
    <t xml:space="preserve">Parking cimetière inexistant, on ira au parking de la Mairie </t>
  </si>
  <si>
    <t>GUZARGUES</t>
  </si>
  <si>
    <t xml:space="preserve">Col de la pierre plantée st Roman </t>
  </si>
  <si>
    <t>Arrigas</t>
  </si>
  <si>
    <t>Villetelle, St Séries, Abussum</t>
  </si>
  <si>
    <t>Tiroy Bernard</t>
  </si>
  <si>
    <t>Sainte Croix de Quintillargues</t>
  </si>
  <si>
    <t>attention au parking du départ. pas trés grand</t>
  </si>
  <si>
    <t>villetelle</t>
  </si>
  <si>
    <t>modification sur une partie du parcours</t>
  </si>
  <si>
    <t>montarnaud</t>
  </si>
  <si>
    <t>Mader Helene</t>
  </si>
  <si>
    <t>Beaucoup de chemin privé à revoir</t>
  </si>
  <si>
    <t>Saint Hippolyte du fort</t>
  </si>
  <si>
    <t>Les Embruscalles</t>
  </si>
  <si>
    <t>Soumont</t>
  </si>
  <si>
    <t>Chemins fermés à modifier</t>
  </si>
  <si>
    <t>La Cadière et Cambo</t>
  </si>
  <si>
    <t>Rando à modifier, franchissement du Lamalou pas possible pour un groupe</t>
  </si>
  <si>
    <t>Ravin des Arcs</t>
  </si>
  <si>
    <t>Montpeyrou</t>
  </si>
  <si>
    <t>Pompignan</t>
  </si>
  <si>
    <t>Puéchabon</t>
  </si>
  <si>
    <t>Changement du parking</t>
  </si>
  <si>
    <t>Achart Patrick</t>
  </si>
  <si>
    <t>Chgt départ et tracé</t>
  </si>
  <si>
    <t>Arboras - grotte des fées - mas Nègre</t>
  </si>
  <si>
    <t>L'hortus par Valfaurés</t>
  </si>
  <si>
    <t>Jean Barthélémy</t>
  </si>
  <si>
    <t>suite à modification du parcours de Jean; reconnaissance du 3 janvier non concluante</t>
  </si>
  <si>
    <t>Octon</t>
  </si>
  <si>
    <t>BEAULIEU - RESTINCLIERES</t>
  </si>
  <si>
    <t>Changement de lieu de parking</t>
  </si>
  <si>
    <t>SOUBES</t>
  </si>
  <si>
    <t xml:space="preserve">pont de gau </t>
  </si>
  <si>
    <t>reperage sortie du 13 fevrier</t>
  </si>
  <si>
    <t>Aumelas</t>
  </si>
  <si>
    <t>Tracé modifié. Flaques, boue, bartassage, une montée raide</t>
  </si>
  <si>
    <t>Causse de la selle</t>
  </si>
  <si>
    <t>Claret</t>
  </si>
  <si>
    <t>Rosine Gayraud</t>
  </si>
  <si>
    <t>A revoir (pluie)</t>
  </si>
  <si>
    <t>St Mathieu de Treviers</t>
  </si>
  <si>
    <t xml:space="preserve"> </t>
  </si>
  <si>
    <t>Cezas</t>
  </si>
  <si>
    <t>30630 Verfeuil</t>
  </si>
  <si>
    <t>Quelques adaptation de parcours à faire pour la sortie de mars</t>
  </si>
  <si>
    <t>Quissac</t>
  </si>
  <si>
    <t>St martin de pondre</t>
  </si>
  <si>
    <t>St Guilhem le desert</t>
  </si>
  <si>
    <t>Serre Breau mars</t>
  </si>
  <si>
    <t>Buzignargues</t>
  </si>
  <si>
    <t>reco classique : chemins fermés...mais au final ok</t>
  </si>
  <si>
    <t>Cabrières</t>
  </si>
  <si>
    <t>Graissessac</t>
  </si>
  <si>
    <t>petit parking</t>
  </si>
  <si>
    <t>Monoblet</t>
  </si>
  <si>
    <t>modification du départ et du retour</t>
  </si>
  <si>
    <t>Les chemins tracés n’existent plus Rando à revoir</t>
  </si>
  <si>
    <t>Reconnaissance du nouveau tracé. Ok</t>
  </si>
  <si>
    <t>Colombières sur Orb</t>
  </si>
  <si>
    <t>Saison 2024-2025</t>
  </si>
  <si>
    <t>Niveau</t>
  </si>
  <si>
    <t>Nb Rando</t>
  </si>
  <si>
    <t>Total km Voiture A/R</t>
  </si>
  <si>
    <t>Total Participants</t>
  </si>
  <si>
    <t>Total km Rando</t>
  </si>
  <si>
    <t>Total Dénivelé</t>
  </si>
  <si>
    <t>Moyenne  km Voiture A/R</t>
  </si>
  <si>
    <t>Moyenne Participants</t>
  </si>
  <si>
    <t>Moyenne  km Rando</t>
  </si>
  <si>
    <t>Moyenne Dénivelé</t>
  </si>
  <si>
    <t>Niveau 1</t>
  </si>
  <si>
    <t>Niveau 2</t>
  </si>
  <si>
    <t>Niveau 3</t>
  </si>
  <si>
    <t>Niveau 4</t>
  </si>
  <si>
    <t>Niveau 5</t>
  </si>
  <si>
    <t>Niveau découverte</t>
  </si>
  <si>
    <t xml:space="preserve">Reconnaissance </t>
  </si>
  <si>
    <t>Récapitulatif Saison 2024-2025</t>
  </si>
  <si>
    <t xml:space="preserve">Tous les groupes </t>
  </si>
  <si>
    <t xml:space="preserve">Plus grand nombre de participants dans une randonnée : Niveau 2 le 17/03/2025 </t>
  </si>
  <si>
    <t>FONTANES</t>
  </si>
  <si>
    <t>un peu sous la pluie mais RAS</t>
  </si>
  <si>
    <t>Maison de la nature Lattes</t>
  </si>
  <si>
    <t>ras</t>
  </si>
  <si>
    <t>Cambo</t>
  </si>
  <si>
    <t>Viols Cazarils  Patus</t>
  </si>
  <si>
    <t>Saint Bauzille de Putois, Grottes  des demoiselles</t>
  </si>
  <si>
    <t>Huteau thierry</t>
  </si>
  <si>
    <t>Barthélémy Jean</t>
  </si>
  <si>
    <t>Les Matelles</t>
  </si>
  <si>
    <t>SANS</t>
  </si>
  <si>
    <t>St-Félix-De-L'Héras</t>
  </si>
  <si>
    <t>Rando annulée pluie</t>
  </si>
  <si>
    <t>Jerome Gerard</t>
  </si>
  <si>
    <t>St Guilhem le desert barrage</t>
  </si>
  <si>
    <t>magnifique randonnée</t>
  </si>
  <si>
    <t>REIGNIER Jean Paul</t>
  </si>
  <si>
    <t>Fontanès</t>
  </si>
  <si>
    <t>Thoiras</t>
  </si>
  <si>
    <t>Valleraugue</t>
  </si>
  <si>
    <t>Xavier Mader</t>
  </si>
  <si>
    <t>19.1</t>
  </si>
  <si>
    <t>Magnifique par un super beau temps</t>
  </si>
  <si>
    <t>viol en laval</t>
  </si>
  <si>
    <t>20 km</t>
  </si>
  <si>
    <t>Guiraud Rosine</t>
  </si>
  <si>
    <t>10 km</t>
  </si>
  <si>
    <t>Viols-en-Laval</t>
  </si>
  <si>
    <t>MADER HELENE</t>
  </si>
  <si>
    <t>5.5</t>
  </si>
  <si>
    <t>Rando resto</t>
  </si>
  <si>
    <t>.</t>
  </si>
  <si>
    <t>trajet modifié</t>
  </si>
  <si>
    <t>saint clement de riviere</t>
  </si>
  <si>
    <t>Serra Roger</t>
  </si>
  <si>
    <t>Randonnée Annulée Pluie</t>
  </si>
</sst>
</file>

<file path=xl/styles.xml><?xml version="1.0" encoding="utf-8"?>
<styleSheet xmlns="http://schemas.openxmlformats.org/spreadsheetml/2006/main">
  <numFmts count="1">
    <numFmt numFmtId="164" formatCode="#"/>
  </numFmts>
  <fonts count="8">
    <font>
      <sz val="10"/>
      <name val="Arial"/>
      <family val="2"/>
      <charset val="1"/>
    </font>
    <font>
      <sz val="20"/>
      <name val="Arial"/>
      <family val="2"/>
      <charset val="1"/>
    </font>
    <font>
      <sz val="10"/>
      <color rgb="FF000000"/>
      <name val="Arial"/>
      <family val="2"/>
      <charset val="1"/>
    </font>
    <font>
      <sz val="10"/>
      <color rgb="FFFFFFFF"/>
      <name val="Arial"/>
      <family val="2"/>
      <charset val="1"/>
    </font>
    <font>
      <sz val="20"/>
      <color rgb="FFFFFFFF"/>
      <name val="Arial"/>
      <family val="2"/>
      <charset val="1"/>
    </font>
    <font>
      <b/>
      <sz val="10"/>
      <color rgb="FFFFFFFF"/>
      <name val="Arial"/>
      <family val="2"/>
      <charset val="1"/>
    </font>
    <font>
      <sz val="10"/>
      <name val="Arial"/>
      <family val="2"/>
      <charset val="1"/>
    </font>
    <font>
      <sz val="10"/>
      <color theme="0"/>
      <name val="Arial"/>
      <family val="2"/>
      <charset val="1"/>
    </font>
  </fonts>
  <fills count="15">
    <fill>
      <patternFill patternType="none"/>
    </fill>
    <fill>
      <patternFill patternType="gray125"/>
    </fill>
    <fill>
      <patternFill patternType="solid">
        <fgColor rgb="FFFF0000"/>
        <bgColor rgb="FF993300"/>
      </patternFill>
    </fill>
    <fill>
      <patternFill patternType="solid">
        <fgColor rgb="FF81D41A"/>
        <bgColor rgb="FFBBE33D"/>
      </patternFill>
    </fill>
    <fill>
      <patternFill patternType="solid">
        <fgColor rgb="FFFFFF00"/>
        <bgColor rgb="FFBBE33D"/>
      </patternFill>
    </fill>
    <fill>
      <patternFill patternType="solid">
        <fgColor rgb="FFFFFFFF"/>
        <bgColor rgb="FFEEEEEE"/>
      </patternFill>
    </fill>
    <fill>
      <patternFill patternType="solid">
        <fgColor rgb="FFFFBF00"/>
        <bgColor rgb="FFFF9900"/>
      </patternFill>
    </fill>
    <fill>
      <patternFill patternType="solid">
        <fgColor rgb="FFBBE33D"/>
        <bgColor rgb="FF81D41A"/>
      </patternFill>
    </fill>
    <fill>
      <patternFill patternType="solid">
        <fgColor rgb="FF00BFF0"/>
        <bgColor rgb="FF33CCCC"/>
      </patternFill>
    </fill>
    <fill>
      <patternFill patternType="solid">
        <fgColor rgb="FFF5A1C0"/>
        <bgColor rgb="FFCC99FF"/>
      </patternFill>
    </fill>
    <fill>
      <patternFill patternType="solid">
        <fgColor rgb="FFFFE994"/>
        <bgColor rgb="FFFFCC99"/>
      </patternFill>
    </fill>
    <fill>
      <patternFill patternType="solid">
        <fgColor rgb="FFEEEEEE"/>
        <bgColor rgb="FFFFFFFF"/>
      </patternFill>
    </fill>
    <fill>
      <patternFill patternType="solid">
        <fgColor rgb="FFFF0000"/>
        <bgColor rgb="FFEEEEEE"/>
      </patternFill>
    </fill>
    <fill>
      <patternFill patternType="solid">
        <fgColor theme="0"/>
        <bgColor rgb="FFEEEEEE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</borders>
  <cellStyleXfs count="3">
    <xf numFmtId="0" fontId="0" fillId="0" borderId="0"/>
    <xf numFmtId="0" fontId="6" fillId="2" borderId="0" applyBorder="0" applyProtection="0"/>
    <xf numFmtId="0" fontId="6" fillId="3" borderId="0" applyBorder="0" applyProtection="0"/>
  </cellStyleXfs>
  <cellXfs count="154"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1" xfId="0" applyFont="1" applyBorder="1" applyAlignment="1">
      <alignment horizontal="center"/>
    </xf>
    <xf numFmtId="14" fontId="0" fillId="0" borderId="1" xfId="0" applyNumberFormat="1" applyFont="1" applyBorder="1" applyAlignment="1">
      <alignment horizontal="center"/>
    </xf>
    <xf numFmtId="0" fontId="0" fillId="0" borderId="1" xfId="0" applyFont="1" applyBorder="1"/>
    <xf numFmtId="0" fontId="2" fillId="0" borderId="1" xfId="0" applyFont="1" applyBorder="1" applyAlignment="1">
      <alignment horizontal="center"/>
    </xf>
    <xf numFmtId="14" fontId="2" fillId="5" borderId="2" xfId="0" applyNumberFormat="1" applyFont="1" applyFill="1" applyBorder="1" applyAlignment="1">
      <alignment horizontal="center"/>
    </xf>
    <xf numFmtId="0" fontId="0" fillId="0" borderId="2" xfId="0" applyFont="1" applyBorder="1"/>
    <xf numFmtId="0" fontId="0" fillId="0" borderId="2" xfId="0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14" fontId="2" fillId="5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14" fontId="3" fillId="2" borderId="1" xfId="0" applyNumberFormat="1" applyFont="1" applyFill="1" applyBorder="1" applyAlignment="1">
      <alignment horizontal="center"/>
    </xf>
    <xf numFmtId="0" fontId="3" fillId="2" borderId="2" xfId="0" applyFont="1" applyFill="1" applyBorder="1"/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0" fillId="0" borderId="2" xfId="0" applyFont="1" applyBorder="1" applyAlignment="1">
      <alignment horizontal="center" wrapText="1"/>
    </xf>
    <xf numFmtId="0" fontId="0" fillId="4" borderId="1" xfId="0" applyFill="1" applyBorder="1" applyAlignment="1">
      <alignment horizontal="center"/>
    </xf>
    <xf numFmtId="14" fontId="0" fillId="4" borderId="1" xfId="0" applyNumberFormat="1" applyFill="1" applyBorder="1" applyAlignment="1">
      <alignment horizontal="center"/>
    </xf>
    <xf numFmtId="0" fontId="0" fillId="4" borderId="1" xfId="0" applyFill="1" applyBorder="1"/>
    <xf numFmtId="0" fontId="0" fillId="4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14" fontId="0" fillId="5" borderId="2" xfId="0" applyNumberFormat="1" applyFill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2" xfId="0" applyFont="1" applyBorder="1" applyAlignment="1">
      <alignment wrapText="1"/>
    </xf>
    <xf numFmtId="0" fontId="2" fillId="5" borderId="1" xfId="0" applyFont="1" applyFill="1" applyBorder="1" applyAlignment="1">
      <alignment horizontal="center"/>
    </xf>
    <xf numFmtId="0" fontId="2" fillId="5" borderId="1" xfId="0" applyFont="1" applyFill="1" applyBorder="1"/>
    <xf numFmtId="0" fontId="2" fillId="5" borderId="2" xfId="0" applyFont="1" applyFill="1" applyBorder="1" applyAlignment="1">
      <alignment horizontal="center"/>
    </xf>
    <xf numFmtId="0" fontId="2" fillId="5" borderId="2" xfId="0" applyFont="1" applyFill="1" applyBorder="1"/>
    <xf numFmtId="1" fontId="0" fillId="0" borderId="0" xfId="0" applyNumberFormat="1" applyAlignment="1">
      <alignment horizontal="center"/>
    </xf>
    <xf numFmtId="0" fontId="0" fillId="0" borderId="0" xfId="0" applyAlignment="1">
      <alignment wrapText="1"/>
    </xf>
    <xf numFmtId="0" fontId="0" fillId="0" borderId="1" xfId="0" applyFont="1" applyBorder="1" applyAlignment="1">
      <alignment wrapText="1"/>
    </xf>
    <xf numFmtId="0" fontId="3" fillId="2" borderId="2" xfId="0" applyFont="1" applyFill="1" applyBorder="1" applyAlignment="1">
      <alignment wrapText="1"/>
    </xf>
    <xf numFmtId="0" fontId="0" fillId="4" borderId="1" xfId="0" applyFill="1" applyBorder="1" applyAlignment="1">
      <alignment wrapText="1"/>
    </xf>
    <xf numFmtId="0" fontId="2" fillId="5" borderId="1" xfId="0" applyFont="1" applyFill="1" applyBorder="1" applyAlignment="1">
      <alignment wrapText="1"/>
    </xf>
    <xf numFmtId="0" fontId="2" fillId="5" borderId="2" xfId="0" applyFont="1" applyFill="1" applyBorder="1" applyAlignment="1">
      <alignment wrapText="1"/>
    </xf>
    <xf numFmtId="0" fontId="2" fillId="5" borderId="2" xfId="0" applyFont="1" applyFill="1" applyBorder="1" applyAlignment="1">
      <alignment horizontal="center" wrapText="1"/>
    </xf>
    <xf numFmtId="0" fontId="2" fillId="5" borderId="4" xfId="0" applyFont="1" applyFill="1" applyBorder="1"/>
    <xf numFmtId="0" fontId="2" fillId="5" borderId="3" xfId="0" applyFont="1" applyFill="1" applyBorder="1"/>
    <xf numFmtId="0" fontId="3" fillId="2" borderId="3" xfId="0" applyFont="1" applyFill="1" applyBorder="1"/>
    <xf numFmtId="0" fontId="2" fillId="0" borderId="2" xfId="0" applyFont="1" applyBorder="1" applyAlignment="1">
      <alignment horizontal="lef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0" fillId="5" borderId="2" xfId="0" applyFont="1" applyFill="1" applyBorder="1"/>
    <xf numFmtId="0" fontId="0" fillId="5" borderId="2" xfId="0" applyFill="1" applyBorder="1" applyAlignment="1">
      <alignment horizontal="center"/>
    </xf>
    <xf numFmtId="0" fontId="0" fillId="0" borderId="2" xfId="0" applyFont="1" applyBorder="1" applyAlignment="1">
      <alignment horizontal="left"/>
    </xf>
    <xf numFmtId="0" fontId="0" fillId="0" borderId="1" xfId="0" applyFont="1" applyBorder="1" applyAlignment="1">
      <alignment horizontal="left"/>
    </xf>
    <xf numFmtId="0" fontId="0" fillId="5" borderId="2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left"/>
    </xf>
    <xf numFmtId="0" fontId="0" fillId="5" borderId="2" xfId="0" applyFont="1" applyFill="1" applyBorder="1" applyAlignment="1">
      <alignment horizontal="center"/>
    </xf>
    <xf numFmtId="14" fontId="3" fillId="2" borderId="2" xfId="0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0" fillId="0" borderId="0" xfId="0" applyFont="1" applyAlignment="1">
      <alignment wrapText="1"/>
    </xf>
    <xf numFmtId="0" fontId="0" fillId="0" borderId="0" xfId="0" applyAlignment="1">
      <alignment horizontal="left"/>
    </xf>
    <xf numFmtId="0" fontId="2" fillId="5" borderId="2" xfId="0" applyFont="1" applyFill="1" applyBorder="1" applyAlignment="1">
      <alignment horizontal="left" wrapText="1"/>
    </xf>
    <xf numFmtId="0" fontId="2" fillId="5" borderId="2" xfId="0" applyFont="1" applyFill="1" applyBorder="1" applyAlignment="1">
      <alignment vertical="center"/>
    </xf>
    <xf numFmtId="14" fontId="0" fillId="0" borderId="2" xfId="0" applyNumberFormat="1" applyBorder="1" applyAlignment="1">
      <alignment horizontal="center"/>
    </xf>
    <xf numFmtId="0" fontId="0" fillId="0" borderId="2" xfId="0" applyFont="1" applyBorder="1" applyAlignment="1">
      <alignment horizontal="left" wrapText="1"/>
    </xf>
    <xf numFmtId="0" fontId="2" fillId="5" borderId="2" xfId="0" applyFont="1" applyFill="1" applyBorder="1" applyAlignment="1">
      <alignment horizontal="left"/>
    </xf>
    <xf numFmtId="14" fontId="0" fillId="0" borderId="1" xfId="0" applyNumberForma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/>
    <xf numFmtId="0" fontId="3" fillId="2" borderId="1" xfId="0" applyFont="1" applyFill="1" applyBorder="1" applyAlignment="1">
      <alignment horizontal="left"/>
    </xf>
    <xf numFmtId="0" fontId="0" fillId="0" borderId="1" xfId="0" applyFont="1" applyBorder="1"/>
    <xf numFmtId="0" fontId="0" fillId="0" borderId="1" xfId="0" applyFont="1" applyBorder="1" applyAlignment="1">
      <alignment horizontal="center"/>
    </xf>
    <xf numFmtId="14" fontId="2" fillId="5" borderId="2" xfId="0" applyNumberFormat="1" applyFont="1" applyFill="1" applyBorder="1" applyAlignment="1">
      <alignment horizontal="left"/>
    </xf>
    <xf numFmtId="164" fontId="0" fillId="0" borderId="0" xfId="0" applyNumberFormat="1" applyAlignment="1">
      <alignment horizontal="center"/>
    </xf>
    <xf numFmtId="0" fontId="0" fillId="0" borderId="1" xfId="0" applyFont="1" applyBorder="1" applyAlignment="1">
      <alignment horizontal="center" vertical="center" wrapText="1"/>
    </xf>
    <xf numFmtId="164" fontId="0" fillId="0" borderId="1" xfId="0" applyNumberFormat="1" applyFont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/>
    </xf>
    <xf numFmtId="1" fontId="0" fillId="4" borderId="1" xfId="0" applyNumberFormat="1" applyFont="1" applyFill="1" applyBorder="1" applyAlignment="1">
      <alignment horizontal="center"/>
    </xf>
    <xf numFmtId="1" fontId="0" fillId="4" borderId="1" xfId="0" applyNumberFormat="1" applyFill="1" applyBorder="1" applyAlignment="1">
      <alignment horizontal="center"/>
    </xf>
    <xf numFmtId="164" fontId="0" fillId="4" borderId="1" xfId="0" applyNumberFormat="1" applyFill="1" applyBorder="1" applyAlignment="1">
      <alignment horizontal="center"/>
    </xf>
    <xf numFmtId="0" fontId="0" fillId="6" borderId="1" xfId="0" applyFont="1" applyFill="1" applyBorder="1" applyAlignment="1">
      <alignment horizontal="center"/>
    </xf>
    <xf numFmtId="1" fontId="0" fillId="6" borderId="1" xfId="0" applyNumberFormat="1" applyFill="1" applyBorder="1" applyAlignment="1">
      <alignment horizontal="center"/>
    </xf>
    <xf numFmtId="164" fontId="0" fillId="6" borderId="1" xfId="0" applyNumberFormat="1" applyFill="1" applyBorder="1" applyAlignment="1">
      <alignment horizontal="center"/>
    </xf>
    <xf numFmtId="0" fontId="0" fillId="7" borderId="1" xfId="0" applyFont="1" applyFill="1" applyBorder="1" applyAlignment="1">
      <alignment horizontal="center"/>
    </xf>
    <xf numFmtId="1" fontId="0" fillId="7" borderId="1" xfId="0" applyNumberFormat="1" applyFont="1" applyFill="1" applyBorder="1" applyAlignment="1">
      <alignment horizontal="center"/>
    </xf>
    <xf numFmtId="1" fontId="0" fillId="7" borderId="1" xfId="0" applyNumberFormat="1" applyFill="1" applyBorder="1" applyAlignment="1">
      <alignment horizontal="center"/>
    </xf>
    <xf numFmtId="164" fontId="0" fillId="7" borderId="1" xfId="0" applyNumberFormat="1" applyFill="1" applyBorder="1" applyAlignment="1">
      <alignment horizontal="center"/>
    </xf>
    <xf numFmtId="0" fontId="0" fillId="8" borderId="1" xfId="0" applyFont="1" applyFill="1" applyBorder="1" applyAlignment="1">
      <alignment horizontal="center"/>
    </xf>
    <xf numFmtId="1" fontId="0" fillId="8" borderId="1" xfId="0" applyNumberFormat="1" applyFont="1" applyFill="1" applyBorder="1" applyAlignment="1">
      <alignment horizontal="center"/>
    </xf>
    <xf numFmtId="1" fontId="0" fillId="8" borderId="1" xfId="0" applyNumberFormat="1" applyFill="1" applyBorder="1" applyAlignment="1" applyProtection="1">
      <alignment horizontal="center"/>
      <protection locked="0" hidden="1"/>
    </xf>
    <xf numFmtId="164" fontId="0" fillId="8" borderId="1" xfId="0" applyNumberFormat="1" applyFill="1" applyBorder="1" applyAlignment="1">
      <alignment horizontal="center"/>
    </xf>
    <xf numFmtId="1" fontId="0" fillId="8" borderId="1" xfId="0" applyNumberFormat="1" applyFill="1" applyBorder="1" applyAlignment="1">
      <alignment horizontal="center"/>
    </xf>
    <xf numFmtId="0" fontId="0" fillId="9" borderId="1" xfId="0" applyFont="1" applyFill="1" applyBorder="1" applyAlignment="1">
      <alignment horizontal="center"/>
    </xf>
    <xf numFmtId="1" fontId="0" fillId="9" borderId="1" xfId="0" applyNumberFormat="1" applyFont="1" applyFill="1" applyBorder="1" applyAlignment="1">
      <alignment horizontal="center"/>
    </xf>
    <xf numFmtId="1" fontId="0" fillId="9" borderId="1" xfId="0" applyNumberFormat="1" applyFill="1" applyBorder="1" applyAlignment="1">
      <alignment horizontal="center"/>
    </xf>
    <xf numFmtId="164" fontId="0" fillId="9" borderId="1" xfId="0" applyNumberFormat="1" applyFill="1" applyBorder="1" applyAlignment="1">
      <alignment horizontal="center"/>
    </xf>
    <xf numFmtId="0" fontId="0" fillId="10" borderId="1" xfId="0" applyFont="1" applyFill="1" applyBorder="1" applyAlignment="1">
      <alignment horizontal="center"/>
    </xf>
    <xf numFmtId="1" fontId="0" fillId="10" borderId="1" xfId="0" applyNumberFormat="1" applyFont="1" applyFill="1" applyBorder="1" applyAlignment="1">
      <alignment horizontal="center"/>
    </xf>
    <xf numFmtId="1" fontId="0" fillId="10" borderId="1" xfId="0" applyNumberFormat="1" applyFill="1" applyBorder="1" applyAlignment="1">
      <alignment horizontal="center"/>
    </xf>
    <xf numFmtId="164" fontId="0" fillId="10" borderId="1" xfId="0" applyNumberFormat="1" applyFill="1" applyBorder="1" applyAlignment="1">
      <alignment horizontal="center"/>
    </xf>
    <xf numFmtId="1" fontId="3" fillId="2" borderId="1" xfId="0" applyNumberFormat="1" applyFont="1" applyFill="1" applyBorder="1" applyAlignment="1">
      <alignment horizontal="center"/>
    </xf>
    <xf numFmtId="164" fontId="3" fillId="2" borderId="1" xfId="0" applyNumberFormat="1" applyFont="1" applyFill="1" applyBorder="1" applyAlignment="1">
      <alignment horizontal="center"/>
    </xf>
    <xf numFmtId="0" fontId="0" fillId="4" borderId="1" xfId="0" applyFont="1" applyFill="1" applyBorder="1" applyAlignment="1">
      <alignment horizontal="center" vertical="center"/>
    </xf>
    <xf numFmtId="1" fontId="0" fillId="4" borderId="1" xfId="0" applyNumberFormat="1" applyFill="1" applyBorder="1" applyAlignment="1">
      <alignment horizontal="center" vertical="center"/>
    </xf>
    <xf numFmtId="1" fontId="2" fillId="4" borderId="1" xfId="0" applyNumberFormat="1" applyFont="1" applyFill="1" applyBorder="1" applyAlignment="1">
      <alignment horizontal="center" vertical="center"/>
    </xf>
    <xf numFmtId="164" fontId="2" fillId="4" borderId="1" xfId="0" applyNumberFormat="1" applyFont="1" applyFill="1" applyBorder="1" applyAlignment="1">
      <alignment horizontal="center" vertical="center"/>
    </xf>
    <xf numFmtId="0" fontId="0" fillId="6" borderId="1" xfId="0" applyFont="1" applyFill="1" applyBorder="1" applyAlignment="1">
      <alignment horizontal="center" vertical="center"/>
    </xf>
    <xf numFmtId="1" fontId="0" fillId="6" borderId="1" xfId="0" applyNumberFormat="1" applyFill="1" applyBorder="1" applyAlignment="1">
      <alignment horizontal="center" vertical="center"/>
    </xf>
    <xf numFmtId="1" fontId="2" fillId="6" borderId="1" xfId="0" applyNumberFormat="1" applyFont="1" applyFill="1" applyBorder="1" applyAlignment="1">
      <alignment horizontal="center" vertical="center"/>
    </xf>
    <xf numFmtId="164" fontId="2" fillId="6" borderId="1" xfId="0" applyNumberFormat="1" applyFont="1" applyFill="1" applyBorder="1" applyAlignment="1">
      <alignment horizontal="center" vertical="center"/>
    </xf>
    <xf numFmtId="0" fontId="0" fillId="7" borderId="1" xfId="0" applyFont="1" applyFill="1" applyBorder="1" applyAlignment="1">
      <alignment horizontal="center" vertical="center"/>
    </xf>
    <xf numFmtId="1" fontId="0" fillId="7" borderId="1" xfId="0" applyNumberFormat="1" applyFill="1" applyBorder="1" applyAlignment="1">
      <alignment horizontal="center" vertical="center"/>
    </xf>
    <xf numFmtId="1" fontId="2" fillId="7" borderId="1" xfId="0" applyNumberFormat="1" applyFont="1" applyFill="1" applyBorder="1" applyAlignment="1">
      <alignment horizontal="center" vertical="center"/>
    </xf>
    <xf numFmtId="164" fontId="2" fillId="7" borderId="1" xfId="0" applyNumberFormat="1" applyFont="1" applyFill="1" applyBorder="1" applyAlignment="1">
      <alignment horizontal="center" vertical="center"/>
    </xf>
    <xf numFmtId="0" fontId="0" fillId="8" borderId="1" xfId="0" applyFont="1" applyFill="1" applyBorder="1" applyAlignment="1">
      <alignment horizontal="center" vertical="center"/>
    </xf>
    <xf numFmtId="1" fontId="0" fillId="8" borderId="1" xfId="0" applyNumberFormat="1" applyFill="1" applyBorder="1" applyAlignment="1">
      <alignment horizontal="center" vertical="center"/>
    </xf>
    <xf numFmtId="1" fontId="2" fillId="8" borderId="1" xfId="0" applyNumberFormat="1" applyFont="1" applyFill="1" applyBorder="1" applyAlignment="1">
      <alignment horizontal="center" vertical="center"/>
    </xf>
    <xf numFmtId="164" fontId="2" fillId="8" borderId="1" xfId="0" applyNumberFormat="1" applyFont="1" applyFill="1" applyBorder="1" applyAlignment="1">
      <alignment horizontal="center" vertical="center"/>
    </xf>
    <xf numFmtId="0" fontId="0" fillId="9" borderId="1" xfId="0" applyFont="1" applyFill="1" applyBorder="1" applyAlignment="1">
      <alignment horizontal="center" vertical="center"/>
    </xf>
    <xf numFmtId="1" fontId="0" fillId="9" borderId="1" xfId="0" applyNumberFormat="1" applyFill="1" applyBorder="1" applyAlignment="1">
      <alignment horizontal="center" vertical="center"/>
    </xf>
    <xf numFmtId="1" fontId="2" fillId="9" borderId="1" xfId="0" applyNumberFormat="1" applyFont="1" applyFill="1" applyBorder="1" applyAlignment="1">
      <alignment horizontal="center" vertical="center"/>
    </xf>
    <xf numFmtId="164" fontId="2" fillId="9" borderId="1" xfId="0" applyNumberFormat="1" applyFont="1" applyFill="1" applyBorder="1" applyAlignment="1">
      <alignment horizontal="center" vertical="center"/>
    </xf>
    <xf numFmtId="0" fontId="0" fillId="10" borderId="1" xfId="0" applyFont="1" applyFill="1" applyBorder="1" applyAlignment="1">
      <alignment horizontal="center" vertical="center"/>
    </xf>
    <xf numFmtId="1" fontId="0" fillId="10" borderId="1" xfId="0" applyNumberFormat="1" applyFill="1" applyBorder="1" applyAlignment="1">
      <alignment horizontal="center" vertical="center"/>
    </xf>
    <xf numFmtId="1" fontId="2" fillId="10" borderId="1" xfId="0" applyNumberFormat="1" applyFont="1" applyFill="1" applyBorder="1" applyAlignment="1">
      <alignment horizontal="center" vertical="center"/>
    </xf>
    <xf numFmtId="164" fontId="2" fillId="10" borderId="1" xfId="0" applyNumberFormat="1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/>
    </xf>
    <xf numFmtId="1" fontId="0" fillId="11" borderId="1" xfId="0" applyNumberFormat="1" applyFont="1" applyFill="1" applyBorder="1" applyAlignment="1">
      <alignment horizontal="center" vertical="center"/>
    </xf>
    <xf numFmtId="164" fontId="0" fillId="11" borderId="1" xfId="0" applyNumberFormat="1" applyFont="1" applyFill="1" applyBorder="1" applyAlignment="1">
      <alignment horizontal="center" vertical="center"/>
    </xf>
    <xf numFmtId="1" fontId="5" fillId="2" borderId="1" xfId="0" applyNumberFormat="1" applyFont="1" applyFill="1" applyBorder="1" applyAlignment="1">
      <alignment horizontal="center" vertical="center"/>
    </xf>
    <xf numFmtId="0" fontId="2" fillId="12" borderId="2" xfId="0" applyFont="1" applyFill="1" applyBorder="1"/>
    <xf numFmtId="0" fontId="2" fillId="12" borderId="2" xfId="0" applyFont="1" applyFill="1" applyBorder="1" applyAlignment="1">
      <alignment horizontal="center"/>
    </xf>
    <xf numFmtId="0" fontId="2" fillId="12" borderId="2" xfId="0" applyFont="1" applyFill="1" applyBorder="1" applyAlignment="1">
      <alignment wrapText="1"/>
    </xf>
    <xf numFmtId="0" fontId="7" fillId="12" borderId="2" xfId="0" applyFont="1" applyFill="1" applyBorder="1" applyAlignment="1">
      <alignment horizontal="center"/>
    </xf>
    <xf numFmtId="0" fontId="2" fillId="13" borderId="2" xfId="0" applyFont="1" applyFill="1" applyBorder="1"/>
    <xf numFmtId="0" fontId="2" fillId="13" borderId="2" xfId="0" applyFont="1" applyFill="1" applyBorder="1" applyAlignment="1">
      <alignment horizontal="center"/>
    </xf>
    <xf numFmtId="14" fontId="7" fillId="12" borderId="1" xfId="0" applyNumberFormat="1" applyFont="1" applyFill="1" applyBorder="1" applyAlignment="1">
      <alignment horizontal="center"/>
    </xf>
    <xf numFmtId="0" fontId="7" fillId="5" borderId="1" xfId="0" applyFont="1" applyFill="1" applyBorder="1" applyAlignment="1">
      <alignment horizontal="center"/>
    </xf>
    <xf numFmtId="0" fontId="0" fillId="14" borderId="0" xfId="0" applyFill="1" applyAlignment="1">
      <alignment horizontal="center"/>
    </xf>
    <xf numFmtId="14" fontId="0" fillId="14" borderId="0" xfId="0" applyNumberFormat="1" applyFill="1" applyAlignment="1">
      <alignment horizontal="center"/>
    </xf>
    <xf numFmtId="0" fontId="0" fillId="14" borderId="0" xfId="0" applyFill="1"/>
    <xf numFmtId="1" fontId="0" fillId="14" borderId="0" xfId="0" applyNumberFormat="1" applyFill="1" applyAlignment="1">
      <alignment horizontal="center"/>
    </xf>
    <xf numFmtId="0" fontId="2" fillId="12" borderId="1" xfId="0" applyFont="1" applyFill="1" applyBorder="1"/>
    <xf numFmtId="0" fontId="2" fillId="1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1" fillId="10" borderId="1" xfId="0" applyFont="1" applyFill="1" applyBorder="1" applyAlignment="1">
      <alignment horizontal="center"/>
    </xf>
    <xf numFmtId="0" fontId="1" fillId="3" borderId="2" xfId="0" applyFont="1" applyFill="1" applyBorder="1" applyAlignment="1"/>
    <xf numFmtId="0" fontId="4" fillId="2" borderId="1" xfId="0" applyFont="1" applyFill="1" applyBorder="1" applyAlignment="1">
      <alignment horizontal="center"/>
    </xf>
    <xf numFmtId="0" fontId="0" fillId="11" borderId="1" xfId="0" applyFont="1" applyFill="1" applyBorder="1" applyAlignment="1">
      <alignment horizontal="center" vertical="center" wrapText="1"/>
    </xf>
    <xf numFmtId="0" fontId="0" fillId="11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14" fontId="2" fillId="12" borderId="1" xfId="0" applyNumberFormat="1" applyFont="1" applyFill="1" applyBorder="1" applyAlignment="1">
      <alignment horizontal="center"/>
    </xf>
    <xf numFmtId="0" fontId="7" fillId="12" borderId="1" xfId="0" applyFont="1" applyFill="1" applyBorder="1" applyAlignment="1">
      <alignment horizontal="center"/>
    </xf>
    <xf numFmtId="0" fontId="2" fillId="12" borderId="1" xfId="0" applyFont="1" applyFill="1" applyBorder="1" applyAlignment="1">
      <alignment wrapText="1"/>
    </xf>
  </cellXfs>
  <cellStyles count="3">
    <cellStyle name="Normal" xfId="0" builtinId="0"/>
    <cellStyle name="rouge" xfId="1"/>
    <cellStyle name="vert" xfId="2"/>
  </cellStyles>
  <dxfs count="16">
    <dxf>
      <font>
        <name val="Arial"/>
      </font>
      <fill>
        <patternFill>
          <bgColor rgb="FFFF0000"/>
        </patternFill>
      </fill>
    </dxf>
    <dxf>
      <font>
        <name val="Arial"/>
      </font>
      <fill>
        <patternFill>
          <bgColor rgb="FF81D41A"/>
        </patternFill>
      </fill>
    </dxf>
    <dxf>
      <font>
        <name val="Arial"/>
      </font>
      <fill>
        <patternFill>
          <bgColor rgb="FFFF0000"/>
        </patternFill>
      </fill>
    </dxf>
    <dxf>
      <font>
        <name val="Arial"/>
      </font>
      <fill>
        <patternFill>
          <bgColor rgb="FF81D41A"/>
        </patternFill>
      </fill>
    </dxf>
    <dxf>
      <font>
        <name val="Arial"/>
      </font>
      <fill>
        <patternFill>
          <bgColor rgb="FFFF0000"/>
        </patternFill>
      </fill>
    </dxf>
    <dxf>
      <font>
        <name val="Arial"/>
      </font>
      <fill>
        <patternFill>
          <bgColor rgb="FF81D41A"/>
        </patternFill>
      </fill>
    </dxf>
    <dxf>
      <font>
        <name val="Arial"/>
      </font>
      <fill>
        <patternFill>
          <bgColor rgb="FFFF0000"/>
        </patternFill>
      </fill>
    </dxf>
    <dxf>
      <font>
        <name val="Arial"/>
      </font>
      <fill>
        <patternFill>
          <bgColor rgb="FF81D41A"/>
        </patternFill>
      </fill>
    </dxf>
    <dxf>
      <font>
        <name val="Arial"/>
      </font>
      <fill>
        <patternFill>
          <bgColor rgb="FFFF0000"/>
        </patternFill>
      </fill>
    </dxf>
    <dxf>
      <font>
        <name val="Arial"/>
      </font>
      <fill>
        <patternFill>
          <bgColor rgb="FF81D41A"/>
        </patternFill>
      </fill>
    </dxf>
    <dxf>
      <font>
        <name val="Arial"/>
      </font>
      <fill>
        <patternFill>
          <bgColor rgb="FFFF0000"/>
        </patternFill>
      </fill>
    </dxf>
    <dxf>
      <font>
        <name val="Arial"/>
      </font>
      <fill>
        <patternFill>
          <bgColor rgb="FF81D41A"/>
        </patternFill>
      </fill>
    </dxf>
    <dxf>
      <font>
        <name val="Arial"/>
      </font>
      <fill>
        <patternFill>
          <bgColor rgb="FFFF0000"/>
        </patternFill>
      </fill>
    </dxf>
    <dxf>
      <font>
        <name val="Arial"/>
      </font>
      <fill>
        <patternFill>
          <bgColor rgb="FF81D41A"/>
        </patternFill>
      </fill>
    </dxf>
    <dxf>
      <font>
        <name val="Arial"/>
      </font>
      <fill>
        <patternFill>
          <bgColor rgb="FFFF0000"/>
        </patternFill>
      </fill>
    </dxf>
    <dxf>
      <font>
        <name val="Arial"/>
      </font>
      <fill>
        <patternFill>
          <bgColor rgb="FF81D41A"/>
        </patternFill>
      </fill>
    </dxf>
  </dxfs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EEEEEE"/>
      <rgbColor rgb="FFCCFFFF"/>
      <rgbColor rgb="FF660066"/>
      <rgbColor rgb="FFFF8080"/>
      <rgbColor rgb="FF0066CC"/>
      <rgbColor rgb="FFCCCCFF"/>
      <rgbColor rgb="FF000080"/>
      <rgbColor rgb="FFFF00FF"/>
      <rgbColor rgb="FFBBE33D"/>
      <rgbColor rgb="FF00FFFF"/>
      <rgbColor rgb="FF800080"/>
      <rgbColor rgb="FF800000"/>
      <rgbColor rgb="FF008080"/>
      <rgbColor rgb="FF0000FF"/>
      <rgbColor rgb="FF00BFF0"/>
      <rgbColor rgb="FFCCFFFF"/>
      <rgbColor rgb="FFCCFFCC"/>
      <rgbColor rgb="FFFFE994"/>
      <rgbColor rgb="FF99CCFF"/>
      <rgbColor rgb="FFF5A1C0"/>
      <rgbColor rgb="FFCC99FF"/>
      <rgbColor rgb="FFFFCC99"/>
      <rgbColor rgb="FF3366FF"/>
      <rgbColor rgb="FF33CCCC"/>
      <rgbColor rgb="FF81D41A"/>
      <rgbColor rgb="FFFFBF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57"/>
  <sheetViews>
    <sheetView topLeftCell="A22" workbookViewId="0">
      <selection activeCell="E51" sqref="E51"/>
    </sheetView>
  </sheetViews>
  <sheetFormatPr baseColWidth="10" defaultColWidth="13.140625" defaultRowHeight="12.75"/>
  <cols>
    <col min="1" max="1" width="5.5703125" style="1" customWidth="1"/>
    <col min="2" max="2" width="10.42578125" style="2" customWidth="1"/>
    <col min="3" max="3" width="27.42578125" customWidth="1"/>
    <col min="4" max="4" width="9.42578125" style="1" customWidth="1"/>
    <col min="5" max="5" width="23" customWidth="1"/>
    <col min="6" max="6" width="18.7109375" style="1" customWidth="1"/>
    <col min="7" max="7" width="22.28515625" customWidth="1"/>
    <col min="8" max="8" width="18.7109375" style="1" customWidth="1"/>
    <col min="9" max="9" width="19.140625" style="1" customWidth="1"/>
    <col min="10" max="10" width="11.140625" style="1" customWidth="1"/>
    <col min="11" max="11" width="5" style="1" customWidth="1"/>
    <col min="12" max="12" width="4.42578125" style="1" customWidth="1"/>
    <col min="13" max="13" width="26" style="1" customWidth="1"/>
    <col min="14" max="23" width="11.5703125" style="1" customWidth="1"/>
  </cols>
  <sheetData>
    <row r="1" spans="1:23" ht="25.5">
      <c r="A1" s="139" t="s">
        <v>0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</row>
    <row r="2" spans="1:23" ht="25.5">
      <c r="A2" s="140" t="s">
        <v>1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</row>
    <row r="3" spans="1:23">
      <c r="A3" s="3" t="s">
        <v>2</v>
      </c>
      <c r="B3" s="4" t="s">
        <v>3</v>
      </c>
      <c r="C3" s="5" t="s">
        <v>4</v>
      </c>
      <c r="D3" s="3" t="s">
        <v>5</v>
      </c>
      <c r="E3" s="5" t="s">
        <v>6</v>
      </c>
      <c r="F3" s="3" t="s">
        <v>7</v>
      </c>
      <c r="G3" s="5" t="s">
        <v>8</v>
      </c>
      <c r="H3" s="3" t="s">
        <v>9</v>
      </c>
      <c r="I3" s="5" t="s">
        <v>10</v>
      </c>
      <c r="J3" s="3" t="s">
        <v>11</v>
      </c>
      <c r="K3" s="3" t="s">
        <v>12</v>
      </c>
      <c r="L3" s="3" t="s">
        <v>13</v>
      </c>
      <c r="M3" s="3" t="s">
        <v>14</v>
      </c>
      <c r="N3"/>
      <c r="O3"/>
      <c r="P3"/>
      <c r="Q3"/>
      <c r="R3"/>
      <c r="S3"/>
      <c r="T3"/>
      <c r="U3"/>
      <c r="V3"/>
      <c r="W3"/>
    </row>
    <row r="4" spans="1:23">
      <c r="A4" s="6">
        <v>1</v>
      </c>
      <c r="B4" s="7">
        <v>45544</v>
      </c>
      <c r="C4" s="8" t="s">
        <v>15</v>
      </c>
      <c r="D4" s="9">
        <v>22</v>
      </c>
      <c r="E4" s="8" t="s">
        <v>16</v>
      </c>
      <c r="F4" s="9" t="s">
        <v>17</v>
      </c>
      <c r="G4" s="8" t="s">
        <v>18</v>
      </c>
      <c r="H4" s="9" t="s">
        <v>17</v>
      </c>
      <c r="I4" s="8"/>
      <c r="J4" s="9">
        <v>15</v>
      </c>
      <c r="K4" s="9">
        <v>5.5</v>
      </c>
      <c r="L4" s="9">
        <v>60</v>
      </c>
      <c r="M4" s="9" t="s">
        <v>19</v>
      </c>
      <c r="V4"/>
      <c r="W4"/>
    </row>
    <row r="5" spans="1:23">
      <c r="A5" s="10">
        <v>1</v>
      </c>
      <c r="B5" s="7">
        <v>45551</v>
      </c>
      <c r="C5" s="8" t="s">
        <v>20</v>
      </c>
      <c r="D5" s="9">
        <v>6</v>
      </c>
      <c r="E5" s="8" t="s">
        <v>16</v>
      </c>
      <c r="F5" s="9" t="s">
        <v>17</v>
      </c>
      <c r="G5" s="8" t="s">
        <v>21</v>
      </c>
      <c r="H5" s="9" t="s">
        <v>22</v>
      </c>
      <c r="I5" s="8"/>
      <c r="J5" s="9">
        <v>20</v>
      </c>
      <c r="K5" s="9">
        <v>7</v>
      </c>
      <c r="L5" s="9">
        <v>85</v>
      </c>
      <c r="M5" s="9" t="s">
        <v>19</v>
      </c>
      <c r="V5"/>
      <c r="W5"/>
    </row>
    <row r="6" spans="1:23">
      <c r="A6" s="11">
        <v>1</v>
      </c>
      <c r="B6" s="7">
        <v>45558</v>
      </c>
      <c r="C6" s="8" t="s">
        <v>23</v>
      </c>
      <c r="D6" s="9">
        <v>30</v>
      </c>
      <c r="E6" s="8" t="s">
        <v>24</v>
      </c>
      <c r="F6" s="9" t="s">
        <v>25</v>
      </c>
      <c r="G6" s="8" t="s">
        <v>26</v>
      </c>
      <c r="H6" s="9" t="s">
        <v>25</v>
      </c>
      <c r="I6" s="8"/>
      <c r="J6" s="9">
        <v>24</v>
      </c>
      <c r="K6" s="9">
        <v>6</v>
      </c>
      <c r="L6" s="9">
        <v>100</v>
      </c>
      <c r="M6" s="9" t="s">
        <v>19</v>
      </c>
      <c r="V6"/>
      <c r="W6"/>
    </row>
    <row r="7" spans="1:23">
      <c r="A7" s="10">
        <v>0</v>
      </c>
      <c r="B7" s="12">
        <v>45565</v>
      </c>
      <c r="C7" s="8" t="s">
        <v>27</v>
      </c>
      <c r="D7" s="9">
        <v>14</v>
      </c>
      <c r="E7" s="8" t="s">
        <v>28</v>
      </c>
      <c r="F7" s="9" t="s">
        <v>25</v>
      </c>
      <c r="G7" s="8" t="s">
        <v>29</v>
      </c>
      <c r="H7" s="9" t="s">
        <v>17</v>
      </c>
      <c r="I7" s="8"/>
      <c r="J7" s="9">
        <v>16</v>
      </c>
      <c r="K7" s="9">
        <v>6.7</v>
      </c>
      <c r="L7" s="9">
        <v>107</v>
      </c>
      <c r="M7" s="9" t="s">
        <v>19</v>
      </c>
    </row>
    <row r="8" spans="1:23">
      <c r="A8" s="13">
        <v>0</v>
      </c>
      <c r="B8" s="14">
        <v>45572</v>
      </c>
      <c r="C8" s="15"/>
      <c r="D8" s="16"/>
      <c r="E8" s="15"/>
      <c r="F8" s="16"/>
      <c r="G8" s="15"/>
      <c r="H8" s="17"/>
      <c r="I8" s="16"/>
      <c r="J8" s="16"/>
      <c r="K8" s="16"/>
      <c r="L8" s="16"/>
      <c r="M8" s="16" t="s">
        <v>30</v>
      </c>
    </row>
    <row r="9" spans="1:23">
      <c r="A9" s="10">
        <v>1</v>
      </c>
      <c r="B9" s="12">
        <v>45579</v>
      </c>
      <c r="C9" s="8" t="s">
        <v>31</v>
      </c>
      <c r="D9" s="9">
        <v>30</v>
      </c>
      <c r="E9" s="8" t="s">
        <v>32</v>
      </c>
      <c r="F9" s="9" t="s">
        <v>25</v>
      </c>
      <c r="G9" s="8" t="s">
        <v>33</v>
      </c>
      <c r="H9" s="9" t="s">
        <v>22</v>
      </c>
      <c r="I9" s="8"/>
      <c r="J9" s="9">
        <v>16</v>
      </c>
      <c r="K9" s="9">
        <v>5</v>
      </c>
      <c r="L9" s="9">
        <v>130</v>
      </c>
      <c r="M9" s="9" t="s">
        <v>19</v>
      </c>
      <c r="V9"/>
      <c r="W9"/>
    </row>
    <row r="10" spans="1:23">
      <c r="A10" s="13">
        <v>0</v>
      </c>
      <c r="B10" s="14">
        <v>45586</v>
      </c>
      <c r="C10" s="15" t="s">
        <v>34</v>
      </c>
      <c r="D10" s="16"/>
      <c r="E10" s="15"/>
      <c r="F10" s="16"/>
      <c r="G10" s="15"/>
      <c r="H10" s="17"/>
      <c r="I10" s="16"/>
      <c r="J10" s="16"/>
      <c r="K10" s="16"/>
      <c r="L10" s="16"/>
      <c r="M10" s="16" t="s">
        <v>35</v>
      </c>
    </row>
    <row r="11" spans="1:23">
      <c r="A11" s="13">
        <v>0</v>
      </c>
      <c r="B11" s="14">
        <v>45593</v>
      </c>
      <c r="C11" s="15" t="s">
        <v>34</v>
      </c>
      <c r="D11" s="13"/>
      <c r="E11" s="15"/>
      <c r="F11" s="16"/>
      <c r="G11" s="15"/>
      <c r="H11" s="17"/>
      <c r="I11" s="16"/>
      <c r="J11" s="16"/>
      <c r="K11" s="16"/>
      <c r="L11" s="16"/>
      <c r="M11" s="16" t="s">
        <v>35</v>
      </c>
    </row>
    <row r="12" spans="1:23">
      <c r="A12" s="6">
        <v>1</v>
      </c>
      <c r="B12" s="12">
        <v>45600</v>
      </c>
      <c r="C12" s="8" t="s">
        <v>36</v>
      </c>
      <c r="D12" s="9">
        <v>48</v>
      </c>
      <c r="E12" s="8" t="s">
        <v>37</v>
      </c>
      <c r="F12" s="9" t="s">
        <v>25</v>
      </c>
      <c r="G12" s="8" t="s">
        <v>38</v>
      </c>
      <c r="H12" s="9" t="s">
        <v>25</v>
      </c>
      <c r="I12" s="8"/>
      <c r="J12" s="9">
        <v>27</v>
      </c>
      <c r="K12" s="9">
        <v>6.8</v>
      </c>
      <c r="L12" s="9">
        <v>40</v>
      </c>
      <c r="M12" s="9" t="s">
        <v>19</v>
      </c>
    </row>
    <row r="13" spans="1:23">
      <c r="A13" s="13">
        <v>0</v>
      </c>
      <c r="B13" s="14">
        <v>45607</v>
      </c>
      <c r="C13" s="15" t="s">
        <v>39</v>
      </c>
      <c r="D13" s="16"/>
      <c r="E13" s="15"/>
      <c r="F13" s="16"/>
      <c r="G13" s="15"/>
      <c r="H13" s="16"/>
      <c r="I13" s="16"/>
      <c r="J13" s="16"/>
      <c r="K13" s="16"/>
      <c r="L13" s="16"/>
      <c r="M13" s="16" t="s">
        <v>35</v>
      </c>
    </row>
    <row r="14" spans="1:23">
      <c r="A14" s="6">
        <v>1</v>
      </c>
      <c r="B14" s="12">
        <v>45614</v>
      </c>
      <c r="C14" s="8" t="s">
        <v>40</v>
      </c>
      <c r="D14" s="9">
        <v>20</v>
      </c>
      <c r="E14" s="8" t="s">
        <v>16</v>
      </c>
      <c r="F14" s="9" t="s">
        <v>25</v>
      </c>
      <c r="G14" s="8" t="s">
        <v>41</v>
      </c>
      <c r="H14" s="9" t="s">
        <v>17</v>
      </c>
      <c r="I14" s="8"/>
      <c r="J14" s="9">
        <v>37</v>
      </c>
      <c r="K14" s="9" t="s">
        <v>42</v>
      </c>
      <c r="L14" s="9">
        <v>90</v>
      </c>
      <c r="M14" s="9" t="s">
        <v>19</v>
      </c>
    </row>
    <row r="15" spans="1:23">
      <c r="A15" s="13">
        <v>0</v>
      </c>
      <c r="B15" s="14">
        <v>45621</v>
      </c>
      <c r="C15" s="15"/>
      <c r="D15" s="16"/>
      <c r="E15" s="15"/>
      <c r="F15" s="16"/>
      <c r="G15" s="15"/>
      <c r="H15" s="17"/>
      <c r="I15" s="16"/>
      <c r="J15" s="16"/>
      <c r="K15" s="16"/>
      <c r="L15" s="16"/>
      <c r="M15" s="16" t="s">
        <v>30</v>
      </c>
    </row>
    <row r="16" spans="1:23">
      <c r="A16" s="10">
        <v>1</v>
      </c>
      <c r="B16" s="12">
        <v>45628</v>
      </c>
      <c r="C16" s="8" t="s">
        <v>43</v>
      </c>
      <c r="D16" s="9">
        <v>20</v>
      </c>
      <c r="E16" s="8" t="s">
        <v>44</v>
      </c>
      <c r="F16" s="9" t="s">
        <v>25</v>
      </c>
      <c r="G16" s="8" t="s">
        <v>26</v>
      </c>
      <c r="H16" s="9" t="s">
        <v>25</v>
      </c>
      <c r="I16" s="8"/>
      <c r="J16" s="9">
        <v>24</v>
      </c>
      <c r="K16" s="9">
        <v>7</v>
      </c>
      <c r="L16" s="9">
        <v>120</v>
      </c>
      <c r="M16" s="9" t="s">
        <v>19</v>
      </c>
    </row>
    <row r="17" spans="1:13">
      <c r="A17" s="6">
        <v>1</v>
      </c>
      <c r="B17" s="12">
        <v>45635</v>
      </c>
      <c r="C17" s="8" t="s">
        <v>45</v>
      </c>
      <c r="D17" s="9">
        <v>40</v>
      </c>
      <c r="E17" s="8" t="s">
        <v>46</v>
      </c>
      <c r="F17" s="9" t="s">
        <v>25</v>
      </c>
      <c r="G17" s="8" t="s">
        <v>47</v>
      </c>
      <c r="H17" s="9" t="s">
        <v>17</v>
      </c>
      <c r="I17" s="8"/>
      <c r="J17" s="9">
        <v>22</v>
      </c>
      <c r="K17" s="9">
        <v>5.7</v>
      </c>
      <c r="L17" s="9">
        <v>60</v>
      </c>
      <c r="M17" s="9" t="s">
        <v>19</v>
      </c>
    </row>
    <row r="18" spans="1:13" ht="25.5">
      <c r="A18" s="6">
        <v>1</v>
      </c>
      <c r="B18" s="12">
        <v>45642</v>
      </c>
      <c r="C18" s="8" t="s">
        <v>48</v>
      </c>
      <c r="D18" s="9">
        <v>45</v>
      </c>
      <c r="E18" s="8" t="s">
        <v>33</v>
      </c>
      <c r="F18" s="9">
        <v>5</v>
      </c>
      <c r="G18" s="8" t="s">
        <v>49</v>
      </c>
      <c r="H18" s="9" t="s">
        <v>25</v>
      </c>
      <c r="I18" s="8"/>
      <c r="J18" s="9">
        <v>28</v>
      </c>
      <c r="K18" s="9">
        <v>6</v>
      </c>
      <c r="L18" s="9">
        <v>120</v>
      </c>
      <c r="M18" s="18" t="s">
        <v>50</v>
      </c>
    </row>
    <row r="19" spans="1:13">
      <c r="A19" s="19">
        <f>SUM(A4:A18)</f>
        <v>9</v>
      </c>
      <c r="B19" s="20"/>
      <c r="C19" s="21"/>
      <c r="D19" s="19">
        <f>SUM(D4:D18)</f>
        <v>275</v>
      </c>
      <c r="E19" s="21"/>
      <c r="F19" s="19"/>
      <c r="G19" s="21"/>
      <c r="H19" s="19"/>
      <c r="I19" s="19"/>
      <c r="J19" s="19">
        <f>SUM(J4:J18)</f>
        <v>229</v>
      </c>
      <c r="K19" s="19">
        <f>SUM(K4:K18)</f>
        <v>55.7</v>
      </c>
      <c r="L19" s="19">
        <f>SUM(L4:L18)</f>
        <v>912</v>
      </c>
      <c r="M19" s="22"/>
    </row>
    <row r="21" spans="1:13" ht="25.5">
      <c r="A21" s="140" t="s">
        <v>51</v>
      </c>
      <c r="B21" s="140"/>
      <c r="C21" s="140"/>
      <c r="D21" s="140"/>
      <c r="E21" s="140"/>
      <c r="F21" s="140"/>
      <c r="G21" s="140"/>
      <c r="H21" s="140"/>
      <c r="I21" s="140"/>
      <c r="J21" s="140"/>
      <c r="K21" s="140"/>
      <c r="L21" s="140"/>
      <c r="M21" s="140"/>
    </row>
    <row r="22" spans="1:13">
      <c r="A22" s="3" t="str">
        <f>3:3</f>
        <v>Faite</v>
      </c>
      <c r="B22" s="4" t="s">
        <v>3</v>
      </c>
      <c r="C22" s="5" t="str">
        <f t="shared" ref="C22:M22" si="0">C3</f>
        <v>Lieu de la mission</v>
      </c>
      <c r="D22" s="3" t="str">
        <f t="shared" si="0"/>
        <v>Trajet A/R</v>
      </c>
      <c r="E22" s="5" t="str">
        <f t="shared" si="0"/>
        <v>Animateur n°1</v>
      </c>
      <c r="F22" s="3" t="str">
        <f t="shared" si="0"/>
        <v>Véhicule Animateur 1</v>
      </c>
      <c r="G22" s="5" t="str">
        <f t="shared" si="0"/>
        <v>Animateur n°2</v>
      </c>
      <c r="H22" s="3" t="str">
        <f t="shared" si="0"/>
        <v>Véhicule Animateur 2</v>
      </c>
      <c r="I22" s="3" t="str">
        <f t="shared" si="0"/>
        <v>Animateur n°3</v>
      </c>
      <c r="J22" s="3" t="str">
        <f t="shared" si="0"/>
        <v>Participants</v>
      </c>
      <c r="K22" s="3" t="str">
        <f t="shared" si="0"/>
        <v>Km</v>
      </c>
      <c r="L22" s="3" t="str">
        <f t="shared" si="0"/>
        <v>D+</v>
      </c>
      <c r="M22" s="3" t="str">
        <f t="shared" si="0"/>
        <v>Commentaire</v>
      </c>
    </row>
    <row r="23" spans="1:13">
      <c r="A23" s="23">
        <v>1</v>
      </c>
      <c r="B23" s="24">
        <v>45663</v>
      </c>
      <c r="C23" s="8" t="s">
        <v>52</v>
      </c>
      <c r="D23" s="9">
        <v>5</v>
      </c>
      <c r="E23" s="8" t="s">
        <v>37</v>
      </c>
      <c r="F23" s="25" t="s">
        <v>17</v>
      </c>
      <c r="G23" s="8" t="s">
        <v>53</v>
      </c>
      <c r="H23" s="25" t="s">
        <v>17</v>
      </c>
      <c r="I23" s="8"/>
      <c r="J23" s="9">
        <v>24</v>
      </c>
      <c r="K23" s="9">
        <v>6.5</v>
      </c>
      <c r="L23" s="9">
        <v>100</v>
      </c>
      <c r="M23" s="25" t="s">
        <v>19</v>
      </c>
    </row>
    <row r="24" spans="1:13">
      <c r="A24" s="23">
        <v>1</v>
      </c>
      <c r="B24" s="24">
        <v>45670</v>
      </c>
      <c r="C24" s="8" t="s">
        <v>54</v>
      </c>
      <c r="D24" s="9">
        <v>20</v>
      </c>
      <c r="E24" s="8" t="s">
        <v>55</v>
      </c>
      <c r="F24" s="9" t="s">
        <v>25</v>
      </c>
      <c r="G24" s="8" t="s">
        <v>56</v>
      </c>
      <c r="H24" s="9" t="s">
        <v>17</v>
      </c>
      <c r="I24" s="8" t="s">
        <v>57</v>
      </c>
      <c r="J24" s="9">
        <v>30</v>
      </c>
      <c r="K24" s="9">
        <v>6</v>
      </c>
      <c r="L24" s="9">
        <v>130</v>
      </c>
      <c r="M24" s="9" t="s">
        <v>19</v>
      </c>
    </row>
    <row r="25" spans="1:13">
      <c r="A25" s="13">
        <v>0</v>
      </c>
      <c r="B25" s="14">
        <v>45677</v>
      </c>
      <c r="C25" s="15"/>
      <c r="D25" s="16"/>
      <c r="E25" s="15"/>
      <c r="F25" s="16"/>
      <c r="G25" s="15"/>
      <c r="H25" s="17"/>
      <c r="I25" s="16"/>
      <c r="J25" s="16"/>
      <c r="K25" s="16"/>
      <c r="L25" s="16"/>
      <c r="M25" s="16" t="s">
        <v>30</v>
      </c>
    </row>
    <row r="26" spans="1:13">
      <c r="A26" s="23">
        <v>1</v>
      </c>
      <c r="B26" s="24">
        <v>45684</v>
      </c>
      <c r="C26" s="8" t="s">
        <v>58</v>
      </c>
      <c r="D26" s="9">
        <v>34</v>
      </c>
      <c r="E26" s="8" t="s">
        <v>46</v>
      </c>
      <c r="F26" s="9" t="s">
        <v>25</v>
      </c>
      <c r="G26" s="8" t="s">
        <v>47</v>
      </c>
      <c r="H26" s="9" t="s">
        <v>17</v>
      </c>
      <c r="I26" s="8"/>
      <c r="J26" s="9">
        <v>24</v>
      </c>
      <c r="K26" s="9">
        <v>6.5</v>
      </c>
      <c r="L26" s="9">
        <v>110</v>
      </c>
      <c r="M26" s="9" t="s">
        <v>19</v>
      </c>
    </row>
    <row r="27" spans="1:13" ht="25.5">
      <c r="A27" s="23">
        <v>1</v>
      </c>
      <c r="B27" s="24">
        <v>45691</v>
      </c>
      <c r="C27" s="26" t="s">
        <v>59</v>
      </c>
      <c r="D27" s="9">
        <v>28</v>
      </c>
      <c r="E27" s="8" t="s">
        <v>37</v>
      </c>
      <c r="F27" s="9" t="s">
        <v>22</v>
      </c>
      <c r="G27" s="8" t="s">
        <v>60</v>
      </c>
      <c r="H27" s="9" t="s">
        <v>25</v>
      </c>
      <c r="I27" s="8"/>
      <c r="J27" s="9">
        <v>26</v>
      </c>
      <c r="K27" s="9">
        <v>6</v>
      </c>
      <c r="L27" s="9">
        <v>110</v>
      </c>
      <c r="M27" s="9" t="s">
        <v>19</v>
      </c>
    </row>
    <row r="28" spans="1:13">
      <c r="A28" s="13">
        <v>0</v>
      </c>
      <c r="B28" s="14">
        <v>45698</v>
      </c>
      <c r="C28" s="15"/>
      <c r="D28" s="16"/>
      <c r="E28" s="15"/>
      <c r="F28" s="16"/>
      <c r="G28" s="15"/>
      <c r="H28" s="17"/>
      <c r="I28" s="16"/>
      <c r="J28" s="16"/>
      <c r="K28" s="16"/>
      <c r="L28" s="16"/>
      <c r="M28" s="13" t="s">
        <v>30</v>
      </c>
    </row>
    <row r="29" spans="1:13">
      <c r="A29" s="13">
        <v>0</v>
      </c>
      <c r="B29" s="14">
        <v>45705</v>
      </c>
      <c r="C29" s="15" t="s">
        <v>34</v>
      </c>
      <c r="D29" s="16"/>
      <c r="E29" s="15"/>
      <c r="F29" s="16"/>
      <c r="G29" s="15"/>
      <c r="H29" s="17"/>
      <c r="I29" s="16"/>
      <c r="J29" s="16"/>
      <c r="K29" s="16"/>
      <c r="L29" s="16"/>
      <c r="M29" s="16" t="s">
        <v>35</v>
      </c>
    </row>
    <row r="30" spans="1:13">
      <c r="A30" s="13">
        <v>0</v>
      </c>
      <c r="B30" s="14">
        <v>45712</v>
      </c>
      <c r="C30" s="15" t="s">
        <v>34</v>
      </c>
      <c r="D30" s="16"/>
      <c r="E30" s="15"/>
      <c r="F30" s="16"/>
      <c r="G30" s="15"/>
      <c r="H30" s="17"/>
      <c r="I30" s="16"/>
      <c r="J30" s="16"/>
      <c r="K30" s="16"/>
      <c r="L30" s="16"/>
      <c r="M30" s="16" t="s">
        <v>35</v>
      </c>
    </row>
    <row r="31" spans="1:13">
      <c r="A31" s="23">
        <v>1</v>
      </c>
      <c r="B31" s="24">
        <v>45719</v>
      </c>
      <c r="C31" s="8" t="s">
        <v>61</v>
      </c>
      <c r="D31" s="9">
        <v>34</v>
      </c>
      <c r="E31" s="8" t="s">
        <v>32</v>
      </c>
      <c r="F31" s="25" t="s">
        <v>17</v>
      </c>
      <c r="G31" s="8" t="s">
        <v>62</v>
      </c>
      <c r="H31" s="25" t="s">
        <v>25</v>
      </c>
      <c r="I31" s="8"/>
      <c r="J31" s="9">
        <v>33</v>
      </c>
      <c r="K31" s="9">
        <v>6.3</v>
      </c>
      <c r="L31" s="9">
        <v>60</v>
      </c>
      <c r="M31" s="25" t="s">
        <v>19</v>
      </c>
    </row>
    <row r="32" spans="1:13">
      <c r="A32" s="13">
        <v>0</v>
      </c>
      <c r="B32" s="14">
        <v>45726</v>
      </c>
      <c r="C32" s="15"/>
      <c r="D32" s="16"/>
      <c r="E32" s="15"/>
      <c r="F32" s="16"/>
      <c r="G32" s="15"/>
      <c r="H32" s="17"/>
      <c r="I32" s="16"/>
      <c r="J32" s="16"/>
      <c r="K32" s="16"/>
      <c r="L32" s="16"/>
      <c r="M32" s="13" t="s">
        <v>30</v>
      </c>
    </row>
    <row r="33" spans="1:13">
      <c r="A33" s="23">
        <v>1</v>
      </c>
      <c r="B33" s="24">
        <v>45733</v>
      </c>
      <c r="C33" s="8" t="s">
        <v>63</v>
      </c>
      <c r="D33" s="9">
        <v>104</v>
      </c>
      <c r="E33" s="8" t="s">
        <v>64</v>
      </c>
      <c r="F33" s="25" t="s">
        <v>25</v>
      </c>
      <c r="G33" s="8" t="s">
        <v>65</v>
      </c>
      <c r="H33" s="25" t="s">
        <v>17</v>
      </c>
      <c r="I33" s="8"/>
      <c r="J33" s="9">
        <v>15</v>
      </c>
      <c r="K33" s="9">
        <v>8</v>
      </c>
      <c r="L33" s="9">
        <v>80</v>
      </c>
      <c r="M33" s="25" t="s">
        <v>19</v>
      </c>
    </row>
    <row r="34" spans="1:13">
      <c r="A34" s="13">
        <v>0</v>
      </c>
      <c r="B34" s="14">
        <v>45740</v>
      </c>
      <c r="C34" s="15"/>
      <c r="D34" s="16"/>
      <c r="E34" s="15"/>
      <c r="F34" s="16"/>
      <c r="G34" s="15"/>
      <c r="H34" s="17"/>
      <c r="I34" s="16"/>
      <c r="J34" s="16"/>
      <c r="K34" s="16"/>
      <c r="L34" s="16"/>
      <c r="M34" s="16" t="s">
        <v>30</v>
      </c>
    </row>
    <row r="35" spans="1:13" ht="25.5">
      <c r="A35" s="23">
        <v>1</v>
      </c>
      <c r="B35" s="24">
        <v>45747</v>
      </c>
      <c r="C35" s="26" t="s">
        <v>66</v>
      </c>
      <c r="D35" s="9">
        <v>30</v>
      </c>
      <c r="E35" s="8" t="s">
        <v>32</v>
      </c>
      <c r="F35" s="25" t="s">
        <v>22</v>
      </c>
      <c r="G35" s="8" t="s">
        <v>67</v>
      </c>
      <c r="H35" s="25" t="s">
        <v>25</v>
      </c>
      <c r="I35" s="8"/>
      <c r="J35" s="9">
        <v>34</v>
      </c>
      <c r="K35" s="9">
        <v>6.5</v>
      </c>
      <c r="L35" s="9">
        <v>100</v>
      </c>
      <c r="M35" s="25" t="s">
        <v>19</v>
      </c>
    </row>
    <row r="36" spans="1:13">
      <c r="A36" s="19">
        <f>SUM(A23:A35)</f>
        <v>7</v>
      </c>
      <c r="B36" s="20"/>
      <c r="C36" s="21"/>
      <c r="D36" s="19">
        <f>SUM(D23:D35)</f>
        <v>255</v>
      </c>
      <c r="E36" s="21"/>
      <c r="F36" s="19"/>
      <c r="G36" s="21"/>
      <c r="H36" s="19"/>
      <c r="I36" s="19"/>
      <c r="J36" s="19">
        <f>SUM(J23:J35)</f>
        <v>186</v>
      </c>
      <c r="K36" s="19">
        <f>SUM(K23:K35)</f>
        <v>45.8</v>
      </c>
      <c r="L36" s="19">
        <f>SUM(L23:L35)</f>
        <v>690</v>
      </c>
      <c r="M36" s="22"/>
    </row>
    <row r="38" spans="1:13" ht="25.5">
      <c r="A38" s="140" t="s">
        <v>68</v>
      </c>
      <c r="B38" s="140"/>
      <c r="C38" s="140"/>
      <c r="D38" s="140"/>
      <c r="E38" s="140"/>
      <c r="F38" s="140"/>
      <c r="G38" s="140"/>
      <c r="H38" s="140"/>
      <c r="I38" s="140"/>
      <c r="J38" s="140"/>
      <c r="K38" s="140"/>
      <c r="L38" s="140"/>
      <c r="M38" s="140"/>
    </row>
    <row r="39" spans="1:13">
      <c r="A39" s="3" t="s">
        <v>2</v>
      </c>
      <c r="B39" s="4" t="str">
        <f t="shared" ref="B39:M39" si="1">B3</f>
        <v>Date</v>
      </c>
      <c r="C39" s="5" t="str">
        <f t="shared" si="1"/>
        <v>Lieu de la mission</v>
      </c>
      <c r="D39" s="3" t="str">
        <f t="shared" si="1"/>
        <v>Trajet A/R</v>
      </c>
      <c r="E39" s="5" t="str">
        <f t="shared" si="1"/>
        <v>Animateur n°1</v>
      </c>
      <c r="F39" s="3" t="str">
        <f t="shared" si="1"/>
        <v>Véhicule Animateur 1</v>
      </c>
      <c r="G39" s="5" t="str">
        <f t="shared" si="1"/>
        <v>Animateur n°2</v>
      </c>
      <c r="H39" s="3" t="str">
        <f t="shared" si="1"/>
        <v>Véhicule Animateur 2</v>
      </c>
      <c r="I39" s="3" t="str">
        <f t="shared" si="1"/>
        <v>Animateur n°3</v>
      </c>
      <c r="J39" s="3" t="str">
        <f t="shared" si="1"/>
        <v>Participants</v>
      </c>
      <c r="K39" s="3" t="str">
        <f t="shared" si="1"/>
        <v>Km</v>
      </c>
      <c r="L39" s="3" t="str">
        <f t="shared" si="1"/>
        <v>D+</v>
      </c>
      <c r="M39" s="3" t="str">
        <f t="shared" si="1"/>
        <v>Commentaire</v>
      </c>
    </row>
    <row r="40" spans="1:13">
      <c r="A40" s="27">
        <v>1</v>
      </c>
      <c r="B40" s="12">
        <v>45754</v>
      </c>
      <c r="C40" s="28" t="s">
        <v>384</v>
      </c>
      <c r="D40" s="27">
        <v>30</v>
      </c>
      <c r="E40" s="28" t="s">
        <v>37</v>
      </c>
      <c r="F40" s="27" t="s">
        <v>22</v>
      </c>
      <c r="G40" s="28" t="s">
        <v>41</v>
      </c>
      <c r="H40" s="29" t="s">
        <v>25</v>
      </c>
      <c r="I40" s="29"/>
      <c r="J40" s="29">
        <v>17</v>
      </c>
      <c r="K40" s="29">
        <v>6</v>
      </c>
      <c r="L40" s="29">
        <v>110</v>
      </c>
      <c r="M40" s="29" t="s">
        <v>19</v>
      </c>
    </row>
    <row r="41" spans="1:13">
      <c r="A41" s="132">
        <v>0</v>
      </c>
      <c r="B41" s="131">
        <v>45761</v>
      </c>
      <c r="C41" s="125"/>
      <c r="D41" s="126"/>
      <c r="E41" s="125"/>
      <c r="F41" s="126"/>
      <c r="G41" s="125"/>
      <c r="H41" s="126"/>
      <c r="I41" s="126"/>
      <c r="J41" s="126"/>
      <c r="K41" s="126"/>
      <c r="L41" s="126"/>
      <c r="M41" s="128" t="s">
        <v>34</v>
      </c>
    </row>
    <row r="42" spans="1:13">
      <c r="A42" s="132">
        <v>0</v>
      </c>
      <c r="B42" s="131">
        <v>45768</v>
      </c>
      <c r="C42" s="125"/>
      <c r="D42" s="126"/>
      <c r="E42" s="125"/>
      <c r="F42" s="126"/>
      <c r="G42" s="125"/>
      <c r="H42" s="126"/>
      <c r="I42" s="126"/>
      <c r="J42" s="126"/>
      <c r="K42" s="126"/>
      <c r="L42" s="126"/>
      <c r="M42" s="128" t="s">
        <v>34</v>
      </c>
    </row>
    <row r="43" spans="1:13">
      <c r="A43" s="27">
        <v>1</v>
      </c>
      <c r="B43" s="12">
        <v>45775</v>
      </c>
      <c r="C43" s="30" t="s">
        <v>406</v>
      </c>
      <c r="D43" s="29">
        <v>20</v>
      </c>
      <c r="E43" s="30" t="s">
        <v>64</v>
      </c>
      <c r="F43" s="29" t="s">
        <v>25</v>
      </c>
      <c r="G43" s="30" t="s">
        <v>407</v>
      </c>
      <c r="H43" s="29" t="s">
        <v>25</v>
      </c>
      <c r="I43" s="29"/>
      <c r="J43" s="29">
        <v>19</v>
      </c>
      <c r="K43" s="29" t="s">
        <v>408</v>
      </c>
      <c r="L43" s="29">
        <v>15</v>
      </c>
      <c r="M43" s="29" t="s">
        <v>409</v>
      </c>
    </row>
    <row r="44" spans="1:13">
      <c r="A44" s="152">
        <v>0</v>
      </c>
      <c r="B44" s="151">
        <v>45782</v>
      </c>
      <c r="C44" s="137"/>
      <c r="D44" s="138"/>
      <c r="E44" s="137"/>
      <c r="F44" s="138"/>
      <c r="G44" s="137"/>
      <c r="H44" s="126"/>
      <c r="I44" s="126"/>
      <c r="J44" s="126"/>
      <c r="K44" s="126"/>
      <c r="L44" s="126"/>
      <c r="M44" s="126" t="s">
        <v>30</v>
      </c>
    </row>
    <row r="45" spans="1:13">
      <c r="A45" s="27">
        <v>0</v>
      </c>
      <c r="B45" s="12">
        <v>45789</v>
      </c>
      <c r="C45" s="28"/>
      <c r="D45" s="27"/>
      <c r="E45" s="28"/>
      <c r="F45" s="27"/>
      <c r="G45" s="28"/>
      <c r="H45" s="29"/>
      <c r="I45" s="29"/>
      <c r="J45" s="29"/>
      <c r="K45" s="29"/>
      <c r="L45" s="29"/>
      <c r="M45" s="29"/>
    </row>
    <row r="46" spans="1:13">
      <c r="A46" s="27">
        <v>0</v>
      </c>
      <c r="B46" s="12">
        <v>45796</v>
      </c>
      <c r="C46" s="30"/>
      <c r="D46" s="29"/>
      <c r="E46" s="30"/>
      <c r="F46" s="29"/>
      <c r="G46" s="30"/>
      <c r="H46" s="29"/>
      <c r="I46" s="29"/>
      <c r="J46" s="29"/>
      <c r="K46" s="29"/>
      <c r="L46" s="29"/>
      <c r="M46" s="29"/>
    </row>
    <row r="47" spans="1:13">
      <c r="A47" s="27">
        <v>0</v>
      </c>
      <c r="B47" s="12">
        <v>45803</v>
      </c>
      <c r="C47" s="28"/>
      <c r="D47" s="27"/>
      <c r="E47" s="28"/>
      <c r="F47" s="27"/>
      <c r="G47" s="28"/>
      <c r="H47" s="29"/>
      <c r="I47" s="29"/>
      <c r="J47" s="29"/>
      <c r="K47" s="29"/>
      <c r="L47" s="29"/>
      <c r="M47" s="29"/>
    </row>
    <row r="48" spans="1:13">
      <c r="A48" s="27">
        <v>0</v>
      </c>
      <c r="B48" s="12">
        <v>45810</v>
      </c>
      <c r="C48" s="28"/>
      <c r="D48" s="27"/>
      <c r="E48" s="28"/>
      <c r="F48" s="27"/>
      <c r="G48" s="28"/>
      <c r="H48" s="29"/>
      <c r="I48" s="29"/>
      <c r="J48" s="29"/>
      <c r="K48" s="29"/>
      <c r="L48" s="29"/>
      <c r="M48" s="29"/>
    </row>
    <row r="49" spans="1:13">
      <c r="A49" s="27">
        <v>0</v>
      </c>
      <c r="B49" s="12">
        <v>45817</v>
      </c>
      <c r="C49" s="28"/>
      <c r="D49" s="27"/>
      <c r="E49" s="28"/>
      <c r="F49" s="27"/>
      <c r="G49" s="28"/>
      <c r="H49" s="29"/>
      <c r="I49" s="29"/>
      <c r="J49" s="29"/>
      <c r="K49" s="29"/>
      <c r="L49" s="29"/>
      <c r="M49" s="29"/>
    </row>
    <row r="50" spans="1:13">
      <c r="A50" s="27">
        <v>0</v>
      </c>
      <c r="B50" s="12">
        <v>45824</v>
      </c>
      <c r="C50" s="28"/>
      <c r="D50" s="27"/>
      <c r="E50" s="28"/>
      <c r="F50" s="27"/>
      <c r="G50" s="28"/>
      <c r="H50" s="29"/>
      <c r="I50" s="29"/>
      <c r="J50" s="29"/>
      <c r="K50" s="29"/>
      <c r="L50" s="29"/>
      <c r="M50" s="29"/>
    </row>
    <row r="51" spans="1:13">
      <c r="A51" s="27">
        <v>0</v>
      </c>
      <c r="B51" s="12">
        <v>45831</v>
      </c>
      <c r="C51" s="28"/>
      <c r="D51" s="27"/>
      <c r="E51" s="28"/>
      <c r="F51" s="27"/>
      <c r="G51" s="28"/>
      <c r="H51" s="29"/>
      <c r="I51" s="29"/>
      <c r="J51" s="29"/>
      <c r="K51" s="29"/>
      <c r="L51" s="29"/>
      <c r="M51" s="29"/>
    </row>
    <row r="52" spans="1:13">
      <c r="A52" s="27">
        <v>0</v>
      </c>
      <c r="B52" s="12">
        <v>45838</v>
      </c>
      <c r="C52" s="28"/>
      <c r="D52" s="27"/>
      <c r="E52" s="28"/>
      <c r="F52" s="27"/>
      <c r="G52" s="28"/>
      <c r="H52" s="29"/>
      <c r="I52" s="29"/>
      <c r="J52" s="29"/>
      <c r="K52" s="29"/>
      <c r="L52" s="29"/>
      <c r="M52" s="29"/>
    </row>
    <row r="53" spans="1:13">
      <c r="A53" s="19">
        <f>SUM(A40:A52)</f>
        <v>2</v>
      </c>
      <c r="B53" s="20"/>
      <c r="C53" s="21"/>
      <c r="D53" s="19">
        <f>SUM(D40:D52)</f>
        <v>50</v>
      </c>
      <c r="E53" s="21"/>
      <c r="F53" s="19"/>
      <c r="G53" s="21"/>
      <c r="H53" s="19"/>
      <c r="I53" s="19"/>
      <c r="J53" s="19">
        <f>SUM(J40:J52)</f>
        <v>36</v>
      </c>
      <c r="K53" s="19">
        <f>SUM(K40:K52)</f>
        <v>6</v>
      </c>
      <c r="L53" s="19">
        <f>SUM(L40:L52)</f>
        <v>125</v>
      </c>
      <c r="M53" s="22"/>
    </row>
    <row r="57" spans="1:13">
      <c r="J57" s="31"/>
      <c r="K57" s="31"/>
      <c r="L57" s="31"/>
    </row>
  </sheetData>
  <mergeCells count="4">
    <mergeCell ref="A1:M1"/>
    <mergeCell ref="A2:M2"/>
    <mergeCell ref="A21:M21"/>
    <mergeCell ref="A38:M38"/>
  </mergeCells>
  <conditionalFormatting sqref="A40:A52 A4:A18 A23:A35">
    <cfRule type="cellIs" dxfId="15" priority="2" operator="equal">
      <formula>1</formula>
    </cfRule>
    <cfRule type="cellIs" dxfId="14" priority="3" operator="lessThan">
      <formula>1</formula>
    </cfRule>
  </conditionalFormatting>
  <pageMargins left="0.78749999999999998" right="0.78749999999999998" top="1.05277777777778" bottom="1.05277777777778" header="0.78749999999999998" footer="0.78749999999999998"/>
  <pageSetup paperSize="9" orientation="portrait" useFirstPageNumber="1" horizontalDpi="300" verticalDpi="300"/>
  <headerFooter>
    <oddHeader>&amp;C&amp;"Times New Roman,Normal"&amp;12&amp;A</oddHeader>
    <oddFooter>&amp;C&amp;"Times New Roman,Normal"&amp;12Page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W57"/>
  <sheetViews>
    <sheetView tabSelected="1" topLeftCell="A28" zoomScale="90" zoomScaleNormal="90" workbookViewId="0">
      <selection activeCell="I51" sqref="H51:I51"/>
    </sheetView>
  </sheetViews>
  <sheetFormatPr baseColWidth="10" defaultColWidth="13.140625" defaultRowHeight="12.75"/>
  <cols>
    <col min="1" max="1" width="5.85546875" style="1" customWidth="1"/>
    <col min="2" max="2" width="11.140625" style="2" customWidth="1"/>
    <col min="3" max="3" width="31.28515625" customWidth="1"/>
    <col min="4" max="4" width="10" style="1" customWidth="1"/>
    <col min="5" max="5" width="21.140625" customWidth="1"/>
    <col min="6" max="6" width="19.7109375" style="1" customWidth="1"/>
    <col min="7" max="7" width="20.5703125" customWidth="1"/>
    <col min="8" max="8" width="19.7109375" style="1" customWidth="1"/>
    <col min="9" max="9" width="18.28515625" style="1" customWidth="1"/>
    <col min="10" max="10" width="11.5703125" style="1" customWidth="1"/>
    <col min="11" max="11" width="5.42578125" style="1" customWidth="1"/>
    <col min="12" max="12" width="6" style="1" customWidth="1"/>
    <col min="13" max="13" width="28.5703125" style="1" customWidth="1"/>
    <col min="14" max="21" width="11.5703125" style="1" customWidth="1"/>
  </cols>
  <sheetData>
    <row r="1" spans="1:23" ht="25.5">
      <c r="A1" s="139" t="s">
        <v>0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</row>
    <row r="2" spans="1:23" ht="25.5">
      <c r="A2" s="141" t="s">
        <v>1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</row>
    <row r="3" spans="1:23">
      <c r="A3" s="3" t="s">
        <v>2</v>
      </c>
      <c r="B3" s="4" t="s">
        <v>3</v>
      </c>
      <c r="C3" s="5" t="s">
        <v>4</v>
      </c>
      <c r="D3" s="3" t="s">
        <v>5</v>
      </c>
      <c r="E3" s="5" t="s">
        <v>6</v>
      </c>
      <c r="F3" s="3" t="s">
        <v>7</v>
      </c>
      <c r="G3" s="5" t="s">
        <v>8</v>
      </c>
      <c r="H3" s="3" t="s">
        <v>9</v>
      </c>
      <c r="I3" s="5" t="s">
        <v>10</v>
      </c>
      <c r="J3" s="3" t="s">
        <v>11</v>
      </c>
      <c r="K3" s="3" t="s">
        <v>12</v>
      </c>
      <c r="L3" s="3" t="s">
        <v>13</v>
      </c>
      <c r="M3" s="3" t="s">
        <v>14</v>
      </c>
      <c r="N3"/>
      <c r="O3"/>
      <c r="P3"/>
      <c r="Q3"/>
      <c r="R3"/>
      <c r="S3"/>
      <c r="T3"/>
      <c r="U3"/>
    </row>
    <row r="4" spans="1:23">
      <c r="A4" s="6">
        <v>1</v>
      </c>
      <c r="B4" s="7">
        <v>45544</v>
      </c>
      <c r="C4" s="8" t="s">
        <v>69</v>
      </c>
      <c r="D4" s="9">
        <v>30</v>
      </c>
      <c r="E4" s="8" t="s">
        <v>70</v>
      </c>
      <c r="F4" s="9" t="s">
        <v>22</v>
      </c>
      <c r="G4" s="8" t="s">
        <v>71</v>
      </c>
      <c r="H4" s="9" t="s">
        <v>25</v>
      </c>
      <c r="I4" s="8"/>
      <c r="J4" s="9">
        <v>31</v>
      </c>
      <c r="K4" s="9">
        <v>8</v>
      </c>
      <c r="L4" s="9">
        <v>150</v>
      </c>
      <c r="M4" s="9" t="s">
        <v>19</v>
      </c>
    </row>
    <row r="5" spans="1:23">
      <c r="A5" s="10">
        <v>1</v>
      </c>
      <c r="B5" s="7">
        <v>45551</v>
      </c>
      <c r="C5" s="30" t="s">
        <v>72</v>
      </c>
      <c r="D5" s="9">
        <v>52</v>
      </c>
      <c r="E5" s="8" t="s">
        <v>73</v>
      </c>
      <c r="F5" s="9" t="s">
        <v>25</v>
      </c>
      <c r="G5" s="8" t="s">
        <v>74</v>
      </c>
      <c r="H5" s="9" t="s">
        <v>22</v>
      </c>
      <c r="I5" s="8"/>
      <c r="J5" s="9">
        <v>35</v>
      </c>
      <c r="K5" s="9">
        <v>8.5</v>
      </c>
      <c r="L5" s="9">
        <v>170</v>
      </c>
      <c r="M5" s="9" t="s">
        <v>19</v>
      </c>
    </row>
    <row r="6" spans="1:23">
      <c r="A6" s="6">
        <v>1</v>
      </c>
      <c r="B6" s="7">
        <v>45558</v>
      </c>
      <c r="C6" s="8" t="s">
        <v>75</v>
      </c>
      <c r="D6" s="9">
        <v>60</v>
      </c>
      <c r="E6" s="8" t="s">
        <v>70</v>
      </c>
      <c r="F6" s="9" t="s">
        <v>22</v>
      </c>
      <c r="G6" s="8" t="s">
        <v>76</v>
      </c>
      <c r="H6" s="9" t="s">
        <v>25</v>
      </c>
      <c r="I6" s="8"/>
      <c r="J6" s="9">
        <v>32</v>
      </c>
      <c r="K6" s="9">
        <v>9</v>
      </c>
      <c r="L6" s="9">
        <v>220</v>
      </c>
      <c r="M6" s="9" t="s">
        <v>19</v>
      </c>
    </row>
    <row r="7" spans="1:23">
      <c r="A7" s="10">
        <v>1</v>
      </c>
      <c r="B7" s="7">
        <v>45565</v>
      </c>
      <c r="C7" s="8" t="s">
        <v>77</v>
      </c>
      <c r="D7" s="9">
        <v>30</v>
      </c>
      <c r="E7" s="8" t="s">
        <v>70</v>
      </c>
      <c r="F7" s="9" t="s">
        <v>22</v>
      </c>
      <c r="G7" s="8" t="s">
        <v>78</v>
      </c>
      <c r="H7" s="9" t="s">
        <v>17</v>
      </c>
      <c r="I7" s="8"/>
      <c r="J7" s="9">
        <v>36</v>
      </c>
      <c r="K7" s="9">
        <v>8</v>
      </c>
      <c r="L7" s="9">
        <v>150</v>
      </c>
      <c r="M7" s="9" t="s">
        <v>19</v>
      </c>
    </row>
    <row r="8" spans="1:23">
      <c r="A8" s="13">
        <v>0</v>
      </c>
      <c r="B8" s="14">
        <v>45572</v>
      </c>
      <c r="C8" s="15"/>
      <c r="D8" s="16"/>
      <c r="E8" s="15"/>
      <c r="F8" s="16"/>
      <c r="G8" s="15"/>
      <c r="H8" s="17"/>
      <c r="I8" s="16"/>
      <c r="J8" s="16"/>
      <c r="K8" s="16"/>
      <c r="L8" s="16"/>
      <c r="M8" s="16" t="s">
        <v>30</v>
      </c>
      <c r="V8" s="1"/>
      <c r="W8" s="1"/>
    </row>
    <row r="9" spans="1:23">
      <c r="A9" s="10">
        <v>1</v>
      </c>
      <c r="B9" s="7">
        <v>45579</v>
      </c>
      <c r="C9" s="8" t="s">
        <v>79</v>
      </c>
      <c r="D9" s="9">
        <v>30</v>
      </c>
      <c r="E9" s="8" t="s">
        <v>49</v>
      </c>
      <c r="F9" s="9" t="s">
        <v>25</v>
      </c>
      <c r="G9" s="8" t="s">
        <v>80</v>
      </c>
      <c r="H9" s="9" t="s">
        <v>17</v>
      </c>
      <c r="I9" s="8"/>
      <c r="J9" s="9">
        <v>20</v>
      </c>
      <c r="K9" s="9">
        <v>8</v>
      </c>
      <c r="L9" s="9">
        <v>200</v>
      </c>
      <c r="M9" s="9" t="s">
        <v>81</v>
      </c>
    </row>
    <row r="10" spans="1:23">
      <c r="A10" s="13">
        <v>0</v>
      </c>
      <c r="B10" s="14">
        <v>45586</v>
      </c>
      <c r="C10" s="15" t="s">
        <v>34</v>
      </c>
      <c r="D10" s="16"/>
      <c r="E10" s="15"/>
      <c r="F10" s="16"/>
      <c r="G10" s="15"/>
      <c r="H10" s="17"/>
      <c r="I10" s="16"/>
      <c r="J10" s="16"/>
      <c r="K10" s="16"/>
      <c r="L10" s="16"/>
      <c r="M10" s="16" t="s">
        <v>35</v>
      </c>
      <c r="V10" s="1"/>
      <c r="W10" s="1"/>
    </row>
    <row r="11" spans="1:23">
      <c r="A11" s="13">
        <v>0</v>
      </c>
      <c r="B11" s="14">
        <v>45593</v>
      </c>
      <c r="C11" s="15" t="s">
        <v>34</v>
      </c>
      <c r="D11" s="13"/>
      <c r="E11" s="15"/>
      <c r="F11" s="16"/>
      <c r="G11" s="15"/>
      <c r="H11" s="17"/>
      <c r="I11" s="16"/>
      <c r="J11" s="16"/>
      <c r="K11" s="16"/>
      <c r="L11" s="16"/>
      <c r="M11" s="16" t="s">
        <v>35</v>
      </c>
      <c r="V11" s="1"/>
      <c r="W11" s="1"/>
    </row>
    <row r="12" spans="1:23">
      <c r="A12" s="6">
        <v>1</v>
      </c>
      <c r="B12" s="12">
        <v>45600</v>
      </c>
      <c r="C12" s="8" t="s">
        <v>82</v>
      </c>
      <c r="D12" s="9">
        <v>50</v>
      </c>
      <c r="E12" s="8" t="s">
        <v>70</v>
      </c>
      <c r="F12" s="9" t="s">
        <v>22</v>
      </c>
      <c r="G12" s="8" t="s">
        <v>71</v>
      </c>
      <c r="H12" s="9" t="s">
        <v>17</v>
      </c>
      <c r="I12" s="8"/>
      <c r="J12" s="9">
        <v>35</v>
      </c>
      <c r="K12" s="9">
        <v>8.5</v>
      </c>
      <c r="L12" s="9">
        <v>260</v>
      </c>
      <c r="M12" s="9" t="s">
        <v>19</v>
      </c>
      <c r="V12" s="1"/>
      <c r="W12" s="1"/>
    </row>
    <row r="13" spans="1:23">
      <c r="A13" s="13">
        <v>0</v>
      </c>
      <c r="B13" s="14">
        <v>45607</v>
      </c>
      <c r="C13" s="15" t="s">
        <v>39</v>
      </c>
      <c r="D13" s="16"/>
      <c r="E13" s="15"/>
      <c r="F13" s="16"/>
      <c r="G13" s="15"/>
      <c r="H13" s="16"/>
      <c r="I13" s="16"/>
      <c r="J13" s="16"/>
      <c r="K13" s="16"/>
      <c r="L13" s="16"/>
      <c r="M13" s="16" t="s">
        <v>35</v>
      </c>
      <c r="V13" s="1"/>
      <c r="W13" s="1"/>
    </row>
    <row r="14" spans="1:23">
      <c r="A14" s="6">
        <v>1</v>
      </c>
      <c r="B14" s="12">
        <v>45614</v>
      </c>
      <c r="C14" s="8" t="s">
        <v>83</v>
      </c>
      <c r="D14" s="9">
        <v>60</v>
      </c>
      <c r="E14" s="8" t="s">
        <v>70</v>
      </c>
      <c r="F14" s="9" t="s">
        <v>22</v>
      </c>
      <c r="G14" s="8" t="s">
        <v>84</v>
      </c>
      <c r="H14" s="9" t="s">
        <v>25</v>
      </c>
      <c r="I14" s="8"/>
      <c r="J14" s="9">
        <v>40</v>
      </c>
      <c r="K14" s="9">
        <v>9</v>
      </c>
      <c r="L14" s="9">
        <v>220</v>
      </c>
      <c r="M14" s="9" t="s">
        <v>85</v>
      </c>
      <c r="V14" s="1"/>
      <c r="W14" s="1"/>
    </row>
    <row r="15" spans="1:23">
      <c r="A15" s="13">
        <v>0</v>
      </c>
      <c r="B15" s="14">
        <v>45621</v>
      </c>
      <c r="C15" s="15"/>
      <c r="D15" s="16"/>
      <c r="E15" s="15"/>
      <c r="F15" s="16"/>
      <c r="G15" s="15"/>
      <c r="H15" s="16"/>
      <c r="I15" s="16"/>
      <c r="J15" s="16"/>
      <c r="K15" s="16"/>
      <c r="L15" s="16"/>
      <c r="M15" s="16" t="s">
        <v>30</v>
      </c>
      <c r="V15" s="1"/>
      <c r="W15" s="1"/>
    </row>
    <row r="16" spans="1:23" ht="38.25">
      <c r="A16" s="10">
        <v>1</v>
      </c>
      <c r="B16" s="12">
        <v>45628</v>
      </c>
      <c r="C16" s="8" t="s">
        <v>86</v>
      </c>
      <c r="D16" s="9">
        <v>60</v>
      </c>
      <c r="E16" s="8" t="s">
        <v>70</v>
      </c>
      <c r="F16" s="9" t="s">
        <v>22</v>
      </c>
      <c r="G16" s="8" t="s">
        <v>87</v>
      </c>
      <c r="H16" s="9" t="s">
        <v>25</v>
      </c>
      <c r="I16" s="8"/>
      <c r="J16" s="9">
        <v>37</v>
      </c>
      <c r="K16" s="9">
        <v>8</v>
      </c>
      <c r="L16" s="9">
        <v>150</v>
      </c>
      <c r="M16" s="18" t="s">
        <v>88</v>
      </c>
      <c r="V16" s="1"/>
      <c r="W16" s="1"/>
    </row>
    <row r="17" spans="1:23" ht="25.5">
      <c r="A17" s="6">
        <v>1</v>
      </c>
      <c r="B17" s="12">
        <v>45635</v>
      </c>
      <c r="C17" s="8" t="s">
        <v>89</v>
      </c>
      <c r="D17" s="9">
        <v>40</v>
      </c>
      <c r="E17" s="8" t="s">
        <v>70</v>
      </c>
      <c r="F17" s="9" t="s">
        <v>22</v>
      </c>
      <c r="G17" s="8" t="s">
        <v>76</v>
      </c>
      <c r="H17" s="9" t="s">
        <v>25</v>
      </c>
      <c r="I17" s="8"/>
      <c r="J17" s="9">
        <v>39</v>
      </c>
      <c r="K17" s="9">
        <v>8</v>
      </c>
      <c r="L17" s="9">
        <v>150</v>
      </c>
      <c r="M17" s="18" t="s">
        <v>90</v>
      </c>
      <c r="V17" s="1"/>
      <c r="W17" s="1"/>
    </row>
    <row r="18" spans="1:23">
      <c r="A18" s="6">
        <v>1</v>
      </c>
      <c r="B18" s="12">
        <v>45642</v>
      </c>
      <c r="C18" s="8" t="s">
        <v>91</v>
      </c>
      <c r="D18" s="9">
        <v>106</v>
      </c>
      <c r="E18" s="8" t="s">
        <v>92</v>
      </c>
      <c r="F18" s="9" t="s">
        <v>22</v>
      </c>
      <c r="G18" s="8" t="s">
        <v>93</v>
      </c>
      <c r="H18" s="9" t="s">
        <v>17</v>
      </c>
      <c r="I18" s="8"/>
      <c r="J18" s="9">
        <v>25</v>
      </c>
      <c r="K18" s="9">
        <v>12</v>
      </c>
      <c r="L18" s="9">
        <v>60</v>
      </c>
      <c r="M18" s="9" t="s">
        <v>94</v>
      </c>
      <c r="V18" s="1"/>
      <c r="W18" s="1"/>
    </row>
    <row r="19" spans="1:23">
      <c r="A19" s="19">
        <f>SUM(A4:A18)</f>
        <v>10</v>
      </c>
      <c r="B19" s="20"/>
      <c r="C19" s="21"/>
      <c r="D19" s="19">
        <f>SUM(D4:D18)</f>
        <v>518</v>
      </c>
      <c r="E19" s="21"/>
      <c r="F19" s="19"/>
      <c r="G19" s="21"/>
      <c r="H19" s="19"/>
      <c r="I19" s="19"/>
      <c r="J19" s="19">
        <f>SUM(J4:J18)</f>
        <v>330</v>
      </c>
      <c r="K19" s="19">
        <f>SUM(K4:K18)</f>
        <v>87</v>
      </c>
      <c r="L19" s="19">
        <f>SUM(L4:L18)</f>
        <v>1730</v>
      </c>
      <c r="M19" s="22"/>
    </row>
    <row r="21" spans="1:23" ht="25.5">
      <c r="A21" s="141" t="s">
        <v>51</v>
      </c>
      <c r="B21" s="141"/>
      <c r="C21" s="141"/>
      <c r="D21" s="141"/>
      <c r="E21" s="141"/>
      <c r="F21" s="141"/>
      <c r="G21" s="141"/>
      <c r="H21" s="141"/>
      <c r="I21" s="141"/>
      <c r="J21" s="141"/>
      <c r="K21" s="141"/>
      <c r="L21" s="141"/>
      <c r="M21" s="141"/>
    </row>
    <row r="22" spans="1:23">
      <c r="A22" s="3" t="str">
        <f>3:3</f>
        <v>Faite</v>
      </c>
      <c r="B22" s="4" t="s">
        <v>3</v>
      </c>
      <c r="C22" s="5" t="str">
        <f t="shared" ref="C22:M22" si="0">C3</f>
        <v>Lieu de la mission</v>
      </c>
      <c r="D22" s="3" t="str">
        <f t="shared" si="0"/>
        <v>Trajet A/R</v>
      </c>
      <c r="E22" s="5" t="str">
        <f t="shared" si="0"/>
        <v>Animateur n°1</v>
      </c>
      <c r="F22" s="3" t="str">
        <f t="shared" si="0"/>
        <v>Véhicule Animateur 1</v>
      </c>
      <c r="G22" s="5" t="str">
        <f t="shared" si="0"/>
        <v>Animateur n°2</v>
      </c>
      <c r="H22" s="3" t="str">
        <f t="shared" si="0"/>
        <v>Véhicule Animateur 2</v>
      </c>
      <c r="I22" s="3" t="str">
        <f t="shared" si="0"/>
        <v>Animateur n°3</v>
      </c>
      <c r="J22" s="3" t="str">
        <f t="shared" si="0"/>
        <v>Participants</v>
      </c>
      <c r="K22" s="3" t="str">
        <f t="shared" si="0"/>
        <v>Km</v>
      </c>
      <c r="L22" s="3" t="str">
        <f t="shared" si="0"/>
        <v>D+</v>
      </c>
      <c r="M22" s="3" t="str">
        <f t="shared" si="0"/>
        <v>Commentaire</v>
      </c>
    </row>
    <row r="23" spans="1:23" ht="38.25">
      <c r="A23" s="23">
        <v>1</v>
      </c>
      <c r="B23" s="24">
        <v>45663</v>
      </c>
      <c r="C23" s="8" t="s">
        <v>95</v>
      </c>
      <c r="D23" s="9">
        <v>45</v>
      </c>
      <c r="E23" s="8" t="s">
        <v>96</v>
      </c>
      <c r="F23" s="25" t="s">
        <v>25</v>
      </c>
      <c r="G23" s="8"/>
      <c r="H23" s="25"/>
      <c r="I23" s="8"/>
      <c r="J23" s="9">
        <v>34</v>
      </c>
      <c r="K23" s="9">
        <v>9</v>
      </c>
      <c r="L23" s="9">
        <v>150</v>
      </c>
      <c r="M23" s="18" t="s">
        <v>97</v>
      </c>
    </row>
    <row r="24" spans="1:23">
      <c r="A24" s="23">
        <v>1</v>
      </c>
      <c r="B24" s="24">
        <v>45670</v>
      </c>
      <c r="C24" s="8" t="s">
        <v>98</v>
      </c>
      <c r="D24" s="9">
        <v>40</v>
      </c>
      <c r="E24" s="8" t="s">
        <v>99</v>
      </c>
      <c r="F24" s="9" t="s">
        <v>25</v>
      </c>
      <c r="G24" s="8" t="s">
        <v>100</v>
      </c>
      <c r="H24" s="9" t="s">
        <v>17</v>
      </c>
      <c r="I24" s="8"/>
      <c r="J24" s="9">
        <v>54</v>
      </c>
      <c r="K24" s="9">
        <v>8</v>
      </c>
      <c r="L24" s="9">
        <v>100</v>
      </c>
      <c r="M24" s="9" t="s">
        <v>101</v>
      </c>
    </row>
    <row r="25" spans="1:23">
      <c r="A25" s="13">
        <v>0</v>
      </c>
      <c r="B25" s="14">
        <v>45677</v>
      </c>
      <c r="C25" s="15"/>
      <c r="D25" s="16"/>
      <c r="E25" s="15"/>
      <c r="F25" s="16"/>
      <c r="G25" s="15"/>
      <c r="H25" s="16"/>
      <c r="I25" s="16"/>
      <c r="J25" s="16"/>
      <c r="K25" s="16"/>
      <c r="L25" s="16"/>
      <c r="M25" s="16" t="s">
        <v>30</v>
      </c>
      <c r="V25" s="1"/>
      <c r="W25" s="1"/>
    </row>
    <row r="26" spans="1:23" ht="25.5">
      <c r="A26" s="23">
        <v>1</v>
      </c>
      <c r="B26" s="24">
        <v>45684</v>
      </c>
      <c r="C26" s="8" t="s">
        <v>102</v>
      </c>
      <c r="D26" s="9">
        <v>60</v>
      </c>
      <c r="E26" s="8" t="s">
        <v>49</v>
      </c>
      <c r="F26" s="9" t="s">
        <v>25</v>
      </c>
      <c r="G26" s="8" t="s">
        <v>103</v>
      </c>
      <c r="H26" s="9" t="s">
        <v>25</v>
      </c>
      <c r="I26" s="8"/>
      <c r="J26" s="9">
        <v>30</v>
      </c>
      <c r="K26" s="9">
        <v>8</v>
      </c>
      <c r="L26" s="9">
        <v>100</v>
      </c>
      <c r="M26" s="18" t="s">
        <v>104</v>
      </c>
    </row>
    <row r="27" spans="1:23">
      <c r="A27" s="23">
        <v>1</v>
      </c>
      <c r="B27" s="24">
        <v>45691</v>
      </c>
      <c r="C27" s="8" t="s">
        <v>105</v>
      </c>
      <c r="D27" s="9">
        <v>50</v>
      </c>
      <c r="E27" s="8" t="s">
        <v>70</v>
      </c>
      <c r="F27" s="9" t="s">
        <v>22</v>
      </c>
      <c r="G27" s="8" t="s">
        <v>76</v>
      </c>
      <c r="H27" s="9" t="s">
        <v>25</v>
      </c>
      <c r="I27" s="8"/>
      <c r="J27" s="9">
        <v>31</v>
      </c>
      <c r="K27" s="9">
        <v>8</v>
      </c>
      <c r="L27" s="9">
        <v>280</v>
      </c>
      <c r="M27" s="18" t="s">
        <v>19</v>
      </c>
    </row>
    <row r="28" spans="1:23">
      <c r="A28" s="23">
        <v>1</v>
      </c>
      <c r="B28" s="24">
        <v>45698</v>
      </c>
      <c r="C28" s="8" t="s">
        <v>106</v>
      </c>
      <c r="D28" s="9">
        <v>50</v>
      </c>
      <c r="E28" s="8" t="s">
        <v>99</v>
      </c>
      <c r="F28" s="9" t="s">
        <v>25</v>
      </c>
      <c r="G28" s="8" t="s">
        <v>107</v>
      </c>
      <c r="H28" s="9" t="s">
        <v>25</v>
      </c>
      <c r="I28" s="8"/>
      <c r="J28" s="9">
        <v>13</v>
      </c>
      <c r="K28" s="9">
        <v>8</v>
      </c>
      <c r="L28" s="9">
        <v>150</v>
      </c>
      <c r="M28" s="18" t="s">
        <v>108</v>
      </c>
    </row>
    <row r="29" spans="1:23">
      <c r="A29" s="13">
        <v>0</v>
      </c>
      <c r="B29" s="14">
        <v>45705</v>
      </c>
      <c r="C29" s="15" t="s">
        <v>34</v>
      </c>
      <c r="D29" s="16"/>
      <c r="E29" s="15"/>
      <c r="F29" s="16"/>
      <c r="G29" s="15"/>
      <c r="H29" s="16"/>
      <c r="I29" s="16"/>
      <c r="J29" s="16"/>
      <c r="K29" s="16"/>
      <c r="L29" s="16"/>
      <c r="M29" s="16" t="s">
        <v>35</v>
      </c>
      <c r="V29" s="1"/>
      <c r="W29" s="1"/>
    </row>
    <row r="30" spans="1:23">
      <c r="A30" s="13">
        <v>0</v>
      </c>
      <c r="B30" s="14">
        <v>45712</v>
      </c>
      <c r="C30" s="15" t="s">
        <v>34</v>
      </c>
      <c r="D30" s="16"/>
      <c r="E30" s="15"/>
      <c r="F30" s="16"/>
      <c r="G30" s="15"/>
      <c r="H30" s="16"/>
      <c r="I30" s="16"/>
      <c r="J30" s="16"/>
      <c r="K30" s="16"/>
      <c r="L30" s="16"/>
      <c r="M30" s="16" t="s">
        <v>35</v>
      </c>
      <c r="V30" s="1"/>
      <c r="W30" s="1"/>
    </row>
    <row r="31" spans="1:23">
      <c r="A31" s="23">
        <v>1</v>
      </c>
      <c r="B31" s="24">
        <v>45719</v>
      </c>
      <c r="C31" s="8" t="s">
        <v>109</v>
      </c>
      <c r="D31" s="9">
        <v>80</v>
      </c>
      <c r="E31" s="8" t="s">
        <v>70</v>
      </c>
      <c r="F31" s="9" t="s">
        <v>22</v>
      </c>
      <c r="G31" s="8" t="s">
        <v>110</v>
      </c>
      <c r="H31" s="9" t="s">
        <v>25</v>
      </c>
      <c r="I31" s="8"/>
      <c r="J31" s="9">
        <v>32</v>
      </c>
      <c r="K31" s="9">
        <v>8.5</v>
      </c>
      <c r="L31" s="9">
        <v>180</v>
      </c>
      <c r="M31" s="18" t="s">
        <v>19</v>
      </c>
    </row>
    <row r="32" spans="1:23">
      <c r="A32" s="13">
        <v>0</v>
      </c>
      <c r="B32" s="14">
        <v>45726</v>
      </c>
      <c r="C32" s="15"/>
      <c r="D32" s="16"/>
      <c r="E32" s="15"/>
      <c r="F32" s="16"/>
      <c r="G32" s="15"/>
      <c r="H32" s="16"/>
      <c r="I32" s="16"/>
      <c r="J32" s="16"/>
      <c r="K32" s="16"/>
      <c r="L32" s="16"/>
      <c r="M32" s="16" t="s">
        <v>30</v>
      </c>
      <c r="V32" s="1"/>
      <c r="W32" s="1"/>
    </row>
    <row r="33" spans="1:23" ht="25.5">
      <c r="A33" s="23">
        <v>1</v>
      </c>
      <c r="B33" s="24">
        <v>45733</v>
      </c>
      <c r="C33" s="8" t="s">
        <v>111</v>
      </c>
      <c r="D33" s="9">
        <v>20</v>
      </c>
      <c r="E33" s="8" t="s">
        <v>99</v>
      </c>
      <c r="F33" s="9" t="s">
        <v>25</v>
      </c>
      <c r="G33" s="8" t="s">
        <v>112</v>
      </c>
      <c r="H33" s="9" t="s">
        <v>22</v>
      </c>
      <c r="I33" s="8"/>
      <c r="J33" s="9">
        <v>56</v>
      </c>
      <c r="K33" s="9">
        <v>8</v>
      </c>
      <c r="L33" s="9">
        <v>120</v>
      </c>
      <c r="M33" s="18" t="s">
        <v>113</v>
      </c>
    </row>
    <row r="34" spans="1:23">
      <c r="A34" s="13">
        <v>0</v>
      </c>
      <c r="B34" s="14">
        <v>45740</v>
      </c>
      <c r="C34" s="15"/>
      <c r="D34" s="16"/>
      <c r="E34" s="15"/>
      <c r="F34" s="16"/>
      <c r="G34" s="15"/>
      <c r="H34" s="16"/>
      <c r="I34" s="16"/>
      <c r="J34" s="16"/>
      <c r="K34" s="16"/>
      <c r="L34" s="16"/>
      <c r="M34" s="16" t="s">
        <v>30</v>
      </c>
      <c r="V34" s="1"/>
      <c r="W34" s="1"/>
    </row>
    <row r="35" spans="1:23">
      <c r="A35" s="23">
        <v>1</v>
      </c>
      <c r="B35" s="24">
        <v>45747</v>
      </c>
      <c r="C35" s="8" t="s">
        <v>114</v>
      </c>
      <c r="D35" s="9">
        <v>0</v>
      </c>
      <c r="E35" s="8" t="s">
        <v>99</v>
      </c>
      <c r="F35" s="9" t="s">
        <v>17</v>
      </c>
      <c r="G35" s="8" t="s">
        <v>112</v>
      </c>
      <c r="H35" s="9" t="s">
        <v>17</v>
      </c>
      <c r="I35" s="8"/>
      <c r="J35" s="9">
        <v>40</v>
      </c>
      <c r="K35" s="9">
        <v>8</v>
      </c>
      <c r="L35" s="9">
        <v>180</v>
      </c>
      <c r="M35" s="18" t="s">
        <v>19</v>
      </c>
    </row>
    <row r="36" spans="1:23">
      <c r="A36" s="19">
        <f>SUM(A23:A35)</f>
        <v>8</v>
      </c>
      <c r="B36" s="20"/>
      <c r="C36" s="21"/>
      <c r="D36" s="19">
        <f>SUM(D23:D35)</f>
        <v>345</v>
      </c>
      <c r="E36" s="21"/>
      <c r="F36" s="19"/>
      <c r="G36" s="21"/>
      <c r="H36" s="19"/>
      <c r="I36" s="19"/>
      <c r="J36" s="19">
        <f>SUM(J23:J35)</f>
        <v>290</v>
      </c>
      <c r="K36" s="19">
        <f>SUM(K23:K35)</f>
        <v>65.5</v>
      </c>
      <c r="L36" s="19">
        <f>SUM(L23:L35)</f>
        <v>1260</v>
      </c>
      <c r="M36" s="22"/>
    </row>
    <row r="38" spans="1:23" ht="25.5">
      <c r="A38" s="141" t="s">
        <v>68</v>
      </c>
      <c r="B38" s="141"/>
      <c r="C38" s="141"/>
      <c r="D38" s="141"/>
      <c r="E38" s="141"/>
      <c r="F38" s="141"/>
      <c r="G38" s="141"/>
      <c r="H38" s="141"/>
      <c r="I38" s="141"/>
      <c r="J38" s="141"/>
      <c r="K38" s="141"/>
      <c r="L38" s="141"/>
      <c r="M38" s="141"/>
    </row>
    <row r="39" spans="1:23">
      <c r="A39" s="3" t="s">
        <v>2</v>
      </c>
      <c r="B39" s="4" t="str">
        <f t="shared" ref="B39:M39" si="1">B3</f>
        <v>Date</v>
      </c>
      <c r="C39" s="5" t="str">
        <f t="shared" si="1"/>
        <v>Lieu de la mission</v>
      </c>
      <c r="D39" s="3" t="str">
        <f t="shared" si="1"/>
        <v>Trajet A/R</v>
      </c>
      <c r="E39" s="5" t="str">
        <f t="shared" si="1"/>
        <v>Animateur n°1</v>
      </c>
      <c r="F39" s="3" t="str">
        <f t="shared" si="1"/>
        <v>Véhicule Animateur 1</v>
      </c>
      <c r="G39" s="5" t="str">
        <f t="shared" si="1"/>
        <v>Animateur n°2</v>
      </c>
      <c r="H39" s="3" t="str">
        <f t="shared" si="1"/>
        <v>Véhicule Animateur 2</v>
      </c>
      <c r="I39" s="3" t="str">
        <f t="shared" si="1"/>
        <v>Animateur n°3</v>
      </c>
      <c r="J39" s="3" t="str">
        <f t="shared" si="1"/>
        <v>Participants</v>
      </c>
      <c r="K39" s="3" t="str">
        <f t="shared" si="1"/>
        <v>Km</v>
      </c>
      <c r="L39" s="3" t="str">
        <f t="shared" si="1"/>
        <v>D+</v>
      </c>
      <c r="M39" s="3" t="str">
        <f t="shared" si="1"/>
        <v>Commentaire</v>
      </c>
    </row>
    <row r="40" spans="1:23">
      <c r="A40" s="27">
        <v>1</v>
      </c>
      <c r="B40" s="12">
        <v>45754</v>
      </c>
      <c r="C40" s="28" t="s">
        <v>379</v>
      </c>
      <c r="D40" s="27">
        <v>40</v>
      </c>
      <c r="E40" s="28" t="s">
        <v>99</v>
      </c>
      <c r="F40" s="27" t="s">
        <v>25</v>
      </c>
      <c r="G40" s="28" t="s">
        <v>121</v>
      </c>
      <c r="H40" s="29" t="s">
        <v>17</v>
      </c>
      <c r="I40" s="29"/>
      <c r="J40" s="29">
        <v>48</v>
      </c>
      <c r="K40" s="29">
        <v>8.5</v>
      </c>
      <c r="L40" s="29">
        <v>120</v>
      </c>
      <c r="M40" s="29" t="s">
        <v>19</v>
      </c>
    </row>
    <row r="41" spans="1:23">
      <c r="A41" s="132">
        <v>0</v>
      </c>
      <c r="B41" s="131">
        <v>45761</v>
      </c>
      <c r="C41" s="125"/>
      <c r="D41" s="126"/>
      <c r="E41" s="125"/>
      <c r="F41" s="126"/>
      <c r="G41" s="125"/>
      <c r="H41" s="126"/>
      <c r="I41" s="126"/>
      <c r="J41" s="126"/>
      <c r="K41" s="126"/>
      <c r="L41" s="126"/>
      <c r="M41" s="128" t="s">
        <v>34</v>
      </c>
    </row>
    <row r="42" spans="1:23">
      <c r="A42" s="132">
        <v>0</v>
      </c>
      <c r="B42" s="131">
        <v>45768</v>
      </c>
      <c r="C42" s="125"/>
      <c r="D42" s="126"/>
      <c r="E42" s="125"/>
      <c r="F42" s="126"/>
      <c r="G42" s="125"/>
      <c r="H42" s="126"/>
      <c r="I42" s="126"/>
      <c r="J42" s="126"/>
      <c r="K42" s="126"/>
      <c r="L42" s="126"/>
      <c r="M42" s="128" t="s">
        <v>34</v>
      </c>
    </row>
    <row r="43" spans="1:23">
      <c r="A43" s="27">
        <v>1</v>
      </c>
      <c r="B43" s="12">
        <v>45775</v>
      </c>
      <c r="C43" s="30" t="s">
        <v>333</v>
      </c>
      <c r="D43" s="29">
        <v>25</v>
      </c>
      <c r="E43" s="30" t="s">
        <v>55</v>
      </c>
      <c r="F43" s="29" t="s">
        <v>25</v>
      </c>
      <c r="G43" s="30" t="s">
        <v>395</v>
      </c>
      <c r="H43" s="29" t="s">
        <v>25</v>
      </c>
      <c r="I43" s="29"/>
      <c r="J43" s="29">
        <v>48</v>
      </c>
      <c r="K43" s="29">
        <v>6</v>
      </c>
      <c r="L43" s="29">
        <v>180</v>
      </c>
      <c r="M43" s="29" t="s">
        <v>19</v>
      </c>
    </row>
    <row r="44" spans="1:23">
      <c r="A44" s="152">
        <v>0</v>
      </c>
      <c r="B44" s="131">
        <v>45782</v>
      </c>
      <c r="C44" s="137" t="s">
        <v>412</v>
      </c>
      <c r="D44" s="138">
        <v>5</v>
      </c>
      <c r="E44" s="137" t="s">
        <v>92</v>
      </c>
      <c r="F44" s="138" t="s">
        <v>22</v>
      </c>
      <c r="G44" s="137" t="s">
        <v>413</v>
      </c>
      <c r="H44" s="126" t="s">
        <v>25</v>
      </c>
      <c r="I44" s="126"/>
      <c r="J44" s="126">
        <v>0</v>
      </c>
      <c r="K44" s="126">
        <v>8</v>
      </c>
      <c r="L44" s="126">
        <v>170</v>
      </c>
      <c r="M44" s="128" t="s">
        <v>414</v>
      </c>
    </row>
    <row r="45" spans="1:23">
      <c r="A45" s="27">
        <v>0</v>
      </c>
      <c r="B45" s="12">
        <v>45789</v>
      </c>
      <c r="C45" s="28"/>
      <c r="D45" s="27"/>
      <c r="E45" s="28"/>
      <c r="F45" s="27"/>
      <c r="G45" s="28"/>
      <c r="H45" s="29"/>
      <c r="I45" s="29"/>
      <c r="J45" s="29"/>
      <c r="K45" s="29"/>
      <c r="L45" s="29"/>
      <c r="M45" s="29"/>
    </row>
    <row r="46" spans="1:23">
      <c r="A46" s="27">
        <v>0</v>
      </c>
      <c r="B46" s="12">
        <v>45796</v>
      </c>
      <c r="C46" s="30"/>
      <c r="D46" s="29"/>
      <c r="E46" s="30"/>
      <c r="F46" s="29"/>
      <c r="G46" s="30"/>
      <c r="H46" s="29"/>
      <c r="I46" s="29"/>
      <c r="J46" s="29"/>
      <c r="K46" s="29"/>
      <c r="L46" s="29"/>
      <c r="M46" s="29"/>
    </row>
    <row r="47" spans="1:23">
      <c r="A47" s="27">
        <v>0</v>
      </c>
      <c r="B47" s="12">
        <v>45803</v>
      </c>
      <c r="C47" s="28"/>
      <c r="D47" s="27"/>
      <c r="E47" s="28"/>
      <c r="F47" s="27"/>
      <c r="G47" s="28"/>
      <c r="H47" s="29"/>
      <c r="I47" s="29"/>
      <c r="J47" s="29"/>
      <c r="K47" s="29"/>
      <c r="L47" s="29"/>
      <c r="M47" s="29"/>
    </row>
    <row r="48" spans="1:23">
      <c r="A48" s="27">
        <v>0</v>
      </c>
      <c r="B48" s="12">
        <v>45810</v>
      </c>
      <c r="C48" s="28"/>
      <c r="D48" s="27"/>
      <c r="E48" s="28"/>
      <c r="F48" s="27"/>
      <c r="G48" s="28"/>
      <c r="H48" s="29"/>
      <c r="I48" s="29"/>
      <c r="J48" s="29"/>
      <c r="K48" s="29"/>
      <c r="L48" s="29"/>
      <c r="M48" s="29"/>
    </row>
    <row r="49" spans="1:13">
      <c r="A49" s="27">
        <v>0</v>
      </c>
      <c r="B49" s="12">
        <v>45817</v>
      </c>
      <c r="C49" s="28"/>
      <c r="D49" s="27"/>
      <c r="E49" s="28"/>
      <c r="F49" s="27"/>
      <c r="G49" s="28"/>
      <c r="H49" s="29"/>
      <c r="I49" s="29"/>
      <c r="J49" s="29"/>
      <c r="K49" s="29"/>
      <c r="L49" s="29"/>
      <c r="M49" s="29"/>
    </row>
    <row r="50" spans="1:13">
      <c r="A50" s="27">
        <v>0</v>
      </c>
      <c r="B50" s="12">
        <v>45824</v>
      </c>
      <c r="C50" s="28"/>
      <c r="D50" s="27"/>
      <c r="E50" s="28"/>
      <c r="F50" s="27"/>
      <c r="G50" s="28"/>
      <c r="H50" s="29"/>
      <c r="I50" s="29"/>
      <c r="J50" s="29"/>
      <c r="K50" s="29"/>
      <c r="L50" s="29"/>
      <c r="M50" s="29"/>
    </row>
    <row r="51" spans="1:13">
      <c r="A51" s="27">
        <v>0</v>
      </c>
      <c r="B51" s="12">
        <v>45831</v>
      </c>
      <c r="C51" s="28"/>
      <c r="D51" s="27"/>
      <c r="E51" s="28"/>
      <c r="F51" s="27"/>
      <c r="G51" s="28"/>
      <c r="H51" s="29"/>
      <c r="I51" s="29"/>
      <c r="J51" s="29"/>
      <c r="K51" s="29"/>
      <c r="L51" s="29"/>
      <c r="M51" s="29"/>
    </row>
    <row r="52" spans="1:13">
      <c r="A52" s="27">
        <v>0</v>
      </c>
      <c r="B52" s="12">
        <v>45838</v>
      </c>
      <c r="C52" s="28"/>
      <c r="D52" s="27"/>
      <c r="E52" s="28"/>
      <c r="F52" s="27"/>
      <c r="G52" s="28"/>
      <c r="H52" s="29"/>
      <c r="I52" s="29"/>
      <c r="J52" s="29"/>
      <c r="K52" s="29"/>
      <c r="L52" s="29"/>
      <c r="M52" s="29"/>
    </row>
    <row r="53" spans="1:13">
      <c r="A53" s="19">
        <f>SUM(A40:A52)</f>
        <v>2</v>
      </c>
      <c r="B53" s="20"/>
      <c r="C53" s="21"/>
      <c r="D53" s="19">
        <f>SUM(D40:D52)</f>
        <v>70</v>
      </c>
      <c r="E53" s="21"/>
      <c r="F53" s="19"/>
      <c r="G53" s="21"/>
      <c r="H53" s="19"/>
      <c r="I53" s="19"/>
      <c r="J53" s="19">
        <f>SUM(J40:J52)</f>
        <v>96</v>
      </c>
      <c r="K53" s="19">
        <f>SUM(K40:K52)</f>
        <v>22.5</v>
      </c>
      <c r="L53" s="19">
        <f>SUM(L40:L52)</f>
        <v>470</v>
      </c>
      <c r="M53" s="22"/>
    </row>
    <row r="57" spans="1:13">
      <c r="J57" s="31"/>
      <c r="K57" s="31"/>
      <c r="L57" s="31"/>
    </row>
  </sheetData>
  <mergeCells count="4">
    <mergeCell ref="A1:M1"/>
    <mergeCell ref="A2:M2"/>
    <mergeCell ref="A21:M21"/>
    <mergeCell ref="A38:M38"/>
  </mergeCells>
  <conditionalFormatting sqref="A40:A52 A4:A18 A23:A35">
    <cfRule type="cellIs" dxfId="13" priority="2" operator="equal">
      <formula>1</formula>
    </cfRule>
    <cfRule type="cellIs" dxfId="12" priority="3" operator="lessThan">
      <formula>1</formula>
    </cfRule>
  </conditionalFormatting>
  <conditionalFormatting sqref="D8 D5 D10:D11 D13">
    <cfRule type="colorScale" priority="4">
      <colorScale>
        <cfvo type="num" val="0"/>
        <cfvo type="num" val="0"/>
        <color rgb="FFFF0000"/>
        <color rgb="FF81D41A"/>
      </colorScale>
    </cfRule>
  </conditionalFormatting>
  <conditionalFormatting sqref="D15">
    <cfRule type="colorScale" priority="5">
      <colorScale>
        <cfvo type="num" val="0"/>
        <cfvo type="num" val="0"/>
        <color rgb="FFFF0000"/>
        <color rgb="FF81D41A"/>
      </colorScale>
    </cfRule>
  </conditionalFormatting>
  <conditionalFormatting sqref="D25">
    <cfRule type="colorScale" priority="6">
      <colorScale>
        <cfvo type="num" val="0"/>
        <cfvo type="num" val="0"/>
        <color rgb="FFFF0000"/>
        <color rgb="FF81D41A"/>
      </colorScale>
    </cfRule>
  </conditionalFormatting>
  <conditionalFormatting sqref="D29">
    <cfRule type="colorScale" priority="7">
      <colorScale>
        <cfvo type="num" val="0"/>
        <cfvo type="num" val="0"/>
        <color rgb="FFFF0000"/>
        <color rgb="FF81D41A"/>
      </colorScale>
    </cfRule>
  </conditionalFormatting>
  <conditionalFormatting sqref="D30">
    <cfRule type="colorScale" priority="8">
      <colorScale>
        <cfvo type="num" val="0"/>
        <cfvo type="num" val="0"/>
        <color rgb="FFFF0000"/>
        <color rgb="FF81D41A"/>
      </colorScale>
    </cfRule>
  </conditionalFormatting>
  <conditionalFormatting sqref="D32">
    <cfRule type="colorScale" priority="9">
      <colorScale>
        <cfvo type="num" val="0"/>
        <cfvo type="num" val="0"/>
        <color rgb="FFFF0000"/>
        <color rgb="FF81D41A"/>
      </colorScale>
    </cfRule>
  </conditionalFormatting>
  <conditionalFormatting sqref="D34">
    <cfRule type="colorScale" priority="10">
      <colorScale>
        <cfvo type="num" val="0"/>
        <cfvo type="num" val="0"/>
        <color rgb="FFFF0000"/>
        <color rgb="FF81D41A"/>
      </colorScale>
    </cfRule>
  </conditionalFormatting>
  <pageMargins left="0.78749999999999998" right="0.78749999999999998" top="1.0249999999999999" bottom="1.0249999999999999" header="0.78749999999999998" footer="0.78749999999999998"/>
  <pageSetup paperSize="9" orientation="portrait" horizontalDpi="300" verticalDpi="300" r:id="rId1"/>
  <headerFooter>
    <oddHeader>&amp;C&amp;A</oddHeader>
    <oddFooter>&amp;CPage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V57"/>
  <sheetViews>
    <sheetView topLeftCell="A22" zoomScale="90" zoomScaleNormal="90" workbookViewId="0">
      <selection activeCell="D63" sqref="D62:D63"/>
    </sheetView>
  </sheetViews>
  <sheetFormatPr baseColWidth="10" defaultColWidth="13.140625" defaultRowHeight="12.75"/>
  <cols>
    <col min="1" max="1" width="5.85546875" style="1" customWidth="1"/>
    <col min="2" max="2" width="11.140625" style="2" customWidth="1"/>
    <col min="3" max="3" width="22.140625" style="32" customWidth="1"/>
    <col min="4" max="4" width="10" style="1" customWidth="1"/>
    <col min="5" max="5" width="21.140625" customWidth="1"/>
    <col min="6" max="6" width="19.7109375" style="1" customWidth="1"/>
    <col min="7" max="7" width="20.5703125" customWidth="1"/>
    <col min="8" max="8" width="19.7109375" style="1" customWidth="1"/>
    <col min="9" max="9" width="22.42578125" style="1" customWidth="1"/>
    <col min="10" max="10" width="11.5703125" style="1" customWidth="1"/>
    <col min="11" max="11" width="5.42578125" style="1" customWidth="1"/>
    <col min="12" max="12" width="6" style="1" customWidth="1"/>
    <col min="13" max="13" width="35.85546875" style="1" customWidth="1"/>
    <col min="14" max="17" width="11.5703125" style="1" customWidth="1"/>
  </cols>
  <sheetData>
    <row r="1" spans="1:18" ht="25.5">
      <c r="A1" s="139" t="s">
        <v>0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</row>
    <row r="2" spans="1:18" ht="25.5">
      <c r="A2" s="142" t="s">
        <v>1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</row>
    <row r="3" spans="1:18">
      <c r="A3" s="3" t="s">
        <v>2</v>
      </c>
      <c r="B3" s="4" t="s">
        <v>3</v>
      </c>
      <c r="C3" s="33" t="s">
        <v>4</v>
      </c>
      <c r="D3" s="3" t="s">
        <v>5</v>
      </c>
      <c r="E3" s="5" t="s">
        <v>6</v>
      </c>
      <c r="F3" s="3" t="s">
        <v>7</v>
      </c>
      <c r="G3" s="5" t="s">
        <v>8</v>
      </c>
      <c r="H3" s="3" t="s">
        <v>9</v>
      </c>
      <c r="I3" s="5" t="s">
        <v>10</v>
      </c>
      <c r="J3" s="3" t="s">
        <v>11</v>
      </c>
      <c r="K3" s="3" t="s">
        <v>12</v>
      </c>
      <c r="L3" s="3" t="s">
        <v>13</v>
      </c>
      <c r="M3" s="3" t="s">
        <v>14</v>
      </c>
      <c r="N3"/>
      <c r="O3"/>
      <c r="P3"/>
      <c r="Q3"/>
    </row>
    <row r="4" spans="1:18">
      <c r="A4" s="6">
        <v>1</v>
      </c>
      <c r="B4" s="7">
        <v>45544</v>
      </c>
      <c r="C4" s="26" t="s">
        <v>115</v>
      </c>
      <c r="D4" s="9">
        <v>36</v>
      </c>
      <c r="E4" s="8" t="s">
        <v>116</v>
      </c>
      <c r="F4" s="9" t="s">
        <v>25</v>
      </c>
      <c r="G4" s="8" t="s">
        <v>117</v>
      </c>
      <c r="H4" s="9" t="s">
        <v>17</v>
      </c>
      <c r="I4" s="8"/>
      <c r="J4" s="9">
        <v>16</v>
      </c>
      <c r="K4" s="9">
        <v>13.5</v>
      </c>
      <c r="L4" s="9">
        <v>336</v>
      </c>
      <c r="M4" s="18" t="s">
        <v>118</v>
      </c>
      <c r="Q4"/>
    </row>
    <row r="5" spans="1:18">
      <c r="A5" s="10">
        <v>1</v>
      </c>
      <c r="B5" s="7">
        <v>45551</v>
      </c>
      <c r="C5" s="26" t="s">
        <v>119</v>
      </c>
      <c r="D5" s="9">
        <v>80</v>
      </c>
      <c r="E5" s="8" t="s">
        <v>120</v>
      </c>
      <c r="F5" s="9" t="s">
        <v>25</v>
      </c>
      <c r="G5" s="8" t="s">
        <v>121</v>
      </c>
      <c r="H5" s="9" t="s">
        <v>17</v>
      </c>
      <c r="I5" s="8"/>
      <c r="J5" s="9">
        <v>14</v>
      </c>
      <c r="K5" s="9">
        <v>14</v>
      </c>
      <c r="L5" s="9">
        <v>250</v>
      </c>
      <c r="M5" s="9" t="s">
        <v>19</v>
      </c>
      <c r="Q5"/>
    </row>
    <row r="6" spans="1:18">
      <c r="A6" s="6">
        <v>1</v>
      </c>
      <c r="B6" s="7">
        <v>45558</v>
      </c>
      <c r="C6" s="26" t="s">
        <v>122</v>
      </c>
      <c r="D6" s="9">
        <v>103</v>
      </c>
      <c r="E6" s="8" t="s">
        <v>46</v>
      </c>
      <c r="F6" s="9" t="s">
        <v>25</v>
      </c>
      <c r="G6" s="8" t="s">
        <v>47</v>
      </c>
      <c r="H6" s="9" t="s">
        <v>17</v>
      </c>
      <c r="I6" s="8"/>
      <c r="J6" s="9">
        <v>12</v>
      </c>
      <c r="K6" s="9">
        <v>12.6</v>
      </c>
      <c r="L6" s="9">
        <v>480</v>
      </c>
      <c r="M6" s="9" t="s">
        <v>19</v>
      </c>
      <c r="Q6"/>
    </row>
    <row r="7" spans="1:18" ht="25.5">
      <c r="A7" s="10">
        <v>1</v>
      </c>
      <c r="B7" s="7">
        <v>45565</v>
      </c>
      <c r="C7" s="26" t="s">
        <v>123</v>
      </c>
      <c r="D7" s="9">
        <v>130</v>
      </c>
      <c r="E7" s="8" t="s">
        <v>49</v>
      </c>
      <c r="F7" s="9" t="s">
        <v>25</v>
      </c>
      <c r="G7" s="8" t="s">
        <v>80</v>
      </c>
      <c r="H7" s="9" t="s">
        <v>25</v>
      </c>
      <c r="I7" s="8" t="s">
        <v>124</v>
      </c>
      <c r="J7" s="9">
        <v>33</v>
      </c>
      <c r="K7" s="9">
        <v>14</v>
      </c>
      <c r="L7" s="9">
        <v>325</v>
      </c>
      <c r="M7" s="18" t="s">
        <v>125</v>
      </c>
      <c r="Q7"/>
    </row>
    <row r="8" spans="1:18">
      <c r="A8" s="13">
        <v>0</v>
      </c>
      <c r="B8" s="14">
        <v>45572</v>
      </c>
      <c r="C8" s="34"/>
      <c r="D8" s="16"/>
      <c r="E8" s="15"/>
      <c r="F8" s="16"/>
      <c r="G8" s="15"/>
      <c r="H8" s="17"/>
      <c r="I8" s="16"/>
      <c r="J8" s="16"/>
      <c r="K8" s="16"/>
      <c r="L8" s="16"/>
      <c r="M8" s="16" t="s">
        <v>30</v>
      </c>
      <c r="R8" s="1"/>
    </row>
    <row r="9" spans="1:18">
      <c r="A9" s="10">
        <v>1</v>
      </c>
      <c r="B9" s="12">
        <v>45579</v>
      </c>
      <c r="C9" s="26" t="s">
        <v>126</v>
      </c>
      <c r="D9" s="9">
        <v>35</v>
      </c>
      <c r="E9" s="8" t="s">
        <v>116</v>
      </c>
      <c r="F9" s="9" t="s">
        <v>25</v>
      </c>
      <c r="G9" s="8" t="s">
        <v>117</v>
      </c>
      <c r="H9" s="9" t="s">
        <v>17</v>
      </c>
      <c r="I9" s="8"/>
      <c r="J9" s="9">
        <v>26</v>
      </c>
      <c r="K9" s="9">
        <v>12.6</v>
      </c>
      <c r="L9" s="9">
        <v>300</v>
      </c>
      <c r="M9" s="18" t="s">
        <v>127</v>
      </c>
      <c r="Q9"/>
    </row>
    <row r="10" spans="1:18">
      <c r="A10" s="10">
        <v>1</v>
      </c>
      <c r="B10" s="7">
        <v>45586</v>
      </c>
      <c r="C10" s="26" t="s">
        <v>128</v>
      </c>
      <c r="D10" s="9">
        <v>10</v>
      </c>
      <c r="E10" s="8" t="s">
        <v>46</v>
      </c>
      <c r="F10" s="9" t="s">
        <v>25</v>
      </c>
      <c r="G10" s="8" t="s">
        <v>47</v>
      </c>
      <c r="H10" s="9" t="s">
        <v>17</v>
      </c>
      <c r="I10" s="8"/>
      <c r="J10" s="9">
        <v>30</v>
      </c>
      <c r="K10" s="9">
        <v>12</v>
      </c>
      <c r="L10" s="9">
        <v>230</v>
      </c>
      <c r="M10" s="9" t="s">
        <v>129</v>
      </c>
      <c r="Q10"/>
    </row>
    <row r="11" spans="1:18">
      <c r="A11" s="13">
        <v>0</v>
      </c>
      <c r="B11" s="14">
        <v>45593</v>
      </c>
      <c r="C11" s="34"/>
      <c r="D11" s="13"/>
      <c r="E11" s="15"/>
      <c r="F11" s="16"/>
      <c r="G11" s="15"/>
      <c r="H11" s="17"/>
      <c r="I11" s="16"/>
      <c r="J11" s="16"/>
      <c r="K11" s="16"/>
      <c r="L11" s="16"/>
      <c r="M11" s="16" t="s">
        <v>30</v>
      </c>
      <c r="R11" s="1"/>
    </row>
    <row r="12" spans="1:18">
      <c r="A12" s="6">
        <v>1</v>
      </c>
      <c r="B12" s="12">
        <v>45600</v>
      </c>
      <c r="C12" s="26" t="s">
        <v>130</v>
      </c>
      <c r="D12" s="9">
        <v>80</v>
      </c>
      <c r="E12" s="8" t="s">
        <v>131</v>
      </c>
      <c r="F12" s="9" t="s">
        <v>17</v>
      </c>
      <c r="G12" s="8" t="s">
        <v>132</v>
      </c>
      <c r="H12" s="9" t="s">
        <v>25</v>
      </c>
      <c r="I12" s="8" t="s">
        <v>133</v>
      </c>
      <c r="J12" s="9">
        <v>40</v>
      </c>
      <c r="K12" s="9">
        <v>14</v>
      </c>
      <c r="L12" s="9">
        <v>250</v>
      </c>
      <c r="M12" s="9" t="s">
        <v>19</v>
      </c>
      <c r="R12" s="1"/>
    </row>
    <row r="13" spans="1:18">
      <c r="A13" s="13">
        <v>0</v>
      </c>
      <c r="B13" s="14">
        <v>45607</v>
      </c>
      <c r="C13" s="34" t="s">
        <v>39</v>
      </c>
      <c r="D13" s="16"/>
      <c r="E13" s="15"/>
      <c r="F13" s="16"/>
      <c r="G13" s="15"/>
      <c r="H13" s="16"/>
      <c r="I13" s="16"/>
      <c r="J13" s="16"/>
      <c r="K13" s="16"/>
      <c r="L13" s="16"/>
      <c r="M13" s="16" t="s">
        <v>35</v>
      </c>
      <c r="R13" s="1"/>
    </row>
    <row r="14" spans="1:18">
      <c r="A14" s="6">
        <v>1</v>
      </c>
      <c r="B14" s="12">
        <v>45614</v>
      </c>
      <c r="C14" s="26" t="s">
        <v>134</v>
      </c>
      <c r="D14" s="9">
        <v>50</v>
      </c>
      <c r="E14" s="8" t="s">
        <v>117</v>
      </c>
      <c r="F14" s="9" t="s">
        <v>17</v>
      </c>
      <c r="G14" s="8" t="s">
        <v>116</v>
      </c>
      <c r="H14" s="9" t="s">
        <v>25</v>
      </c>
      <c r="I14" s="8"/>
      <c r="J14" s="9">
        <v>31</v>
      </c>
      <c r="K14" s="9">
        <v>12</v>
      </c>
      <c r="L14" s="9">
        <v>383</v>
      </c>
      <c r="M14" s="9" t="s">
        <v>19</v>
      </c>
      <c r="R14" s="1"/>
    </row>
    <row r="15" spans="1:18">
      <c r="A15" s="13">
        <v>0</v>
      </c>
      <c r="B15" s="14">
        <v>45621</v>
      </c>
      <c r="C15" s="34"/>
      <c r="D15" s="16"/>
      <c r="E15" s="15"/>
      <c r="F15" s="16"/>
      <c r="G15" s="15"/>
      <c r="H15" s="16"/>
      <c r="I15" s="16"/>
      <c r="J15" s="16"/>
      <c r="K15" s="16"/>
      <c r="L15" s="16"/>
      <c r="M15" s="16" t="s">
        <v>30</v>
      </c>
      <c r="R15" s="1"/>
    </row>
    <row r="16" spans="1:18">
      <c r="A16" s="10">
        <v>1</v>
      </c>
      <c r="B16" s="12">
        <v>45628</v>
      </c>
      <c r="C16" s="26" t="s">
        <v>135</v>
      </c>
      <c r="D16" s="9">
        <v>104</v>
      </c>
      <c r="E16" s="8" t="s">
        <v>136</v>
      </c>
      <c r="F16" s="9" t="s">
        <v>25</v>
      </c>
      <c r="G16" s="8" t="s">
        <v>137</v>
      </c>
      <c r="H16" s="9" t="s">
        <v>22</v>
      </c>
      <c r="I16" s="8"/>
      <c r="J16" s="9">
        <v>36</v>
      </c>
      <c r="K16" s="9">
        <v>13</v>
      </c>
      <c r="L16" s="9">
        <v>150</v>
      </c>
      <c r="M16" s="9" t="s">
        <v>19</v>
      </c>
      <c r="R16" s="1"/>
    </row>
    <row r="17" spans="1:18">
      <c r="A17" s="6">
        <v>1</v>
      </c>
      <c r="B17" s="12">
        <v>45635</v>
      </c>
      <c r="C17" s="26" t="s">
        <v>138</v>
      </c>
      <c r="D17" s="9">
        <v>30</v>
      </c>
      <c r="E17" s="8" t="s">
        <v>117</v>
      </c>
      <c r="F17" s="9" t="s">
        <v>17</v>
      </c>
      <c r="G17" s="8" t="s">
        <v>116</v>
      </c>
      <c r="H17" s="9" t="s">
        <v>25</v>
      </c>
      <c r="I17" s="8"/>
      <c r="J17" s="9">
        <v>32</v>
      </c>
      <c r="K17" s="9">
        <v>13</v>
      </c>
      <c r="L17" s="9">
        <v>230</v>
      </c>
      <c r="M17" s="9" t="s">
        <v>19</v>
      </c>
      <c r="R17" s="1"/>
    </row>
    <row r="18" spans="1:18">
      <c r="A18" s="6">
        <v>1</v>
      </c>
      <c r="B18" s="12">
        <v>45642</v>
      </c>
      <c r="C18" s="26" t="s">
        <v>91</v>
      </c>
      <c r="D18" s="9">
        <v>110</v>
      </c>
      <c r="E18" s="8" t="s">
        <v>55</v>
      </c>
      <c r="F18" s="9" t="s">
        <v>25</v>
      </c>
      <c r="G18" s="8" t="s">
        <v>139</v>
      </c>
      <c r="H18" s="9" t="s">
        <v>25</v>
      </c>
      <c r="I18" s="8" t="s">
        <v>140</v>
      </c>
      <c r="J18" s="9">
        <v>20</v>
      </c>
      <c r="K18" s="9">
        <v>12</v>
      </c>
      <c r="L18" s="9">
        <v>60</v>
      </c>
      <c r="M18" s="9" t="s">
        <v>19</v>
      </c>
      <c r="R18" s="1"/>
    </row>
    <row r="19" spans="1:18">
      <c r="A19" s="19">
        <f>SUM(A4:A18)</f>
        <v>11</v>
      </c>
      <c r="B19" s="20"/>
      <c r="C19" s="35"/>
      <c r="D19" s="19">
        <f>SUM(D4:D18)</f>
        <v>768</v>
      </c>
      <c r="E19" s="21"/>
      <c r="F19" s="19"/>
      <c r="G19" s="21"/>
      <c r="H19" s="19"/>
      <c r="I19" s="19"/>
      <c r="J19" s="19">
        <f>SUM(J4:J18)</f>
        <v>290</v>
      </c>
      <c r="K19" s="19">
        <f>SUM(K4:K18)</f>
        <v>142.69999999999999</v>
      </c>
      <c r="L19" s="19">
        <f>SUM(L4:L18)</f>
        <v>2994</v>
      </c>
      <c r="M19" s="22"/>
    </row>
    <row r="21" spans="1:18" ht="25.5">
      <c r="A21" s="142" t="s">
        <v>51</v>
      </c>
      <c r="B21" s="142"/>
      <c r="C21" s="142"/>
      <c r="D21" s="142"/>
      <c r="E21" s="142"/>
      <c r="F21" s="142"/>
      <c r="G21" s="142"/>
      <c r="H21" s="142"/>
      <c r="I21" s="142"/>
      <c r="J21" s="142"/>
      <c r="K21" s="142"/>
      <c r="L21" s="142"/>
      <c r="M21" s="142"/>
    </row>
    <row r="22" spans="1:18">
      <c r="A22" s="3" t="str">
        <f>3:3</f>
        <v>Faite</v>
      </c>
      <c r="B22" s="4" t="s">
        <v>3</v>
      </c>
      <c r="C22" s="33" t="str">
        <f t="shared" ref="C22:M22" si="0">C3</f>
        <v>Lieu de la mission</v>
      </c>
      <c r="D22" s="3" t="str">
        <f t="shared" si="0"/>
        <v>Trajet A/R</v>
      </c>
      <c r="E22" s="5" t="str">
        <f t="shared" si="0"/>
        <v>Animateur n°1</v>
      </c>
      <c r="F22" s="3" t="str">
        <f t="shared" si="0"/>
        <v>Véhicule Animateur 1</v>
      </c>
      <c r="G22" s="5" t="str">
        <f t="shared" si="0"/>
        <v>Animateur n°2</v>
      </c>
      <c r="H22" s="3" t="str">
        <f t="shared" si="0"/>
        <v>Véhicule Animateur 2</v>
      </c>
      <c r="I22" s="3" t="str">
        <f t="shared" si="0"/>
        <v>Animateur n°3</v>
      </c>
      <c r="J22" s="3" t="str">
        <f t="shared" si="0"/>
        <v>Participants</v>
      </c>
      <c r="K22" s="3" t="str">
        <f t="shared" si="0"/>
        <v>Km</v>
      </c>
      <c r="L22" s="3" t="str">
        <f t="shared" si="0"/>
        <v>D+</v>
      </c>
      <c r="M22" s="3" t="str">
        <f t="shared" si="0"/>
        <v>Commentaire</v>
      </c>
    </row>
    <row r="23" spans="1:18">
      <c r="A23" s="23">
        <v>1</v>
      </c>
      <c r="B23" s="24">
        <v>45663</v>
      </c>
      <c r="C23" s="26" t="s">
        <v>141</v>
      </c>
      <c r="D23" s="9">
        <v>30</v>
      </c>
      <c r="E23" s="8" t="s">
        <v>55</v>
      </c>
      <c r="F23" s="25" t="s">
        <v>25</v>
      </c>
      <c r="G23" s="8" t="s">
        <v>100</v>
      </c>
      <c r="H23" s="25" t="s">
        <v>17</v>
      </c>
      <c r="I23" s="8"/>
      <c r="J23" s="9">
        <v>26</v>
      </c>
      <c r="K23" s="9">
        <v>13</v>
      </c>
      <c r="L23" s="9">
        <v>120</v>
      </c>
      <c r="M23" s="25" t="s">
        <v>19</v>
      </c>
    </row>
    <row r="24" spans="1:18" ht="25.5">
      <c r="A24" s="23">
        <v>1</v>
      </c>
      <c r="B24" s="24">
        <v>45670</v>
      </c>
      <c r="C24" s="26" t="s">
        <v>142</v>
      </c>
      <c r="D24" s="9">
        <v>68</v>
      </c>
      <c r="E24" s="8" t="s">
        <v>136</v>
      </c>
      <c r="F24" s="9" t="s">
        <v>17</v>
      </c>
      <c r="G24" s="8" t="s">
        <v>143</v>
      </c>
      <c r="H24" s="9" t="s">
        <v>25</v>
      </c>
      <c r="I24" s="8"/>
      <c r="J24" s="9">
        <v>23</v>
      </c>
      <c r="K24" s="9">
        <v>15</v>
      </c>
      <c r="L24" s="9">
        <v>320</v>
      </c>
      <c r="M24" s="9" t="s">
        <v>19</v>
      </c>
    </row>
    <row r="25" spans="1:18">
      <c r="A25" s="23">
        <v>1</v>
      </c>
      <c r="B25" s="24">
        <v>45677</v>
      </c>
      <c r="C25" s="8" t="s">
        <v>144</v>
      </c>
      <c r="D25" s="9">
        <v>30</v>
      </c>
      <c r="E25" s="8" t="s">
        <v>145</v>
      </c>
      <c r="F25" s="9" t="s">
        <v>25</v>
      </c>
      <c r="G25" s="8" t="s">
        <v>146</v>
      </c>
      <c r="H25" s="9" t="s">
        <v>17</v>
      </c>
      <c r="I25" s="8"/>
      <c r="J25" s="9">
        <v>23</v>
      </c>
      <c r="K25" s="9">
        <v>13</v>
      </c>
      <c r="L25" s="9">
        <v>330</v>
      </c>
      <c r="M25" s="9" t="s">
        <v>19</v>
      </c>
    </row>
    <row r="26" spans="1:18">
      <c r="A26" s="13">
        <v>0</v>
      </c>
      <c r="B26" s="14">
        <v>45684</v>
      </c>
      <c r="C26" s="34"/>
      <c r="D26" s="16"/>
      <c r="E26" s="15"/>
      <c r="F26" s="16"/>
      <c r="G26" s="15"/>
      <c r="H26" s="16"/>
      <c r="I26" s="16"/>
      <c r="J26" s="16"/>
      <c r="K26" s="16"/>
      <c r="L26" s="16"/>
      <c r="M26" s="16" t="s">
        <v>30</v>
      </c>
      <c r="R26" s="1"/>
    </row>
    <row r="27" spans="1:18">
      <c r="A27" s="23">
        <v>1</v>
      </c>
      <c r="B27" s="24">
        <v>45691</v>
      </c>
      <c r="C27" s="8" t="s">
        <v>147</v>
      </c>
      <c r="D27" s="9">
        <v>70</v>
      </c>
      <c r="E27" s="8" t="s">
        <v>132</v>
      </c>
      <c r="F27" s="9" t="s">
        <v>25</v>
      </c>
      <c r="G27" s="8" t="s">
        <v>133</v>
      </c>
      <c r="H27" s="9" t="s">
        <v>17</v>
      </c>
      <c r="I27" s="8"/>
      <c r="J27" s="9">
        <v>36</v>
      </c>
      <c r="K27" s="9">
        <v>13</v>
      </c>
      <c r="L27" s="9">
        <v>290</v>
      </c>
      <c r="M27" s="3" t="s">
        <v>19</v>
      </c>
    </row>
    <row r="28" spans="1:18">
      <c r="A28" s="23">
        <v>1</v>
      </c>
      <c r="B28" s="24">
        <v>45698</v>
      </c>
      <c r="C28" s="8" t="s">
        <v>148</v>
      </c>
      <c r="D28" s="9">
        <v>64</v>
      </c>
      <c r="E28" s="8" t="s">
        <v>46</v>
      </c>
      <c r="F28" s="9" t="s">
        <v>25</v>
      </c>
      <c r="G28" s="8" t="s">
        <v>149</v>
      </c>
      <c r="H28" s="9" t="s">
        <v>17</v>
      </c>
      <c r="I28" s="8"/>
      <c r="J28" s="9">
        <v>20</v>
      </c>
      <c r="K28" s="9">
        <v>12</v>
      </c>
      <c r="L28" s="9">
        <v>400</v>
      </c>
      <c r="M28" s="9" t="s">
        <v>19</v>
      </c>
    </row>
    <row r="29" spans="1:18" ht="25.5">
      <c r="A29" s="23">
        <v>1</v>
      </c>
      <c r="B29" s="24">
        <v>45705</v>
      </c>
      <c r="C29" s="8" t="s">
        <v>150</v>
      </c>
      <c r="D29" s="9">
        <v>90</v>
      </c>
      <c r="E29" s="8" t="s">
        <v>55</v>
      </c>
      <c r="F29" s="9" t="s">
        <v>25</v>
      </c>
      <c r="G29" s="8" t="s">
        <v>120</v>
      </c>
      <c r="H29" s="9" t="s">
        <v>25</v>
      </c>
      <c r="I29" s="8"/>
      <c r="J29" s="9">
        <v>18</v>
      </c>
      <c r="K29" s="9">
        <v>12</v>
      </c>
      <c r="L29" s="9">
        <v>400</v>
      </c>
      <c r="M29" s="18" t="s">
        <v>151</v>
      </c>
    </row>
    <row r="30" spans="1:18">
      <c r="A30" s="23">
        <v>1</v>
      </c>
      <c r="B30" s="24">
        <v>45712</v>
      </c>
      <c r="C30" s="8" t="s">
        <v>152</v>
      </c>
      <c r="D30" s="9">
        <v>61</v>
      </c>
      <c r="E30" s="8" t="s">
        <v>120</v>
      </c>
      <c r="F30" s="9" t="s">
        <v>25</v>
      </c>
      <c r="G30" s="8" t="s">
        <v>149</v>
      </c>
      <c r="H30" s="9" t="s">
        <v>17</v>
      </c>
      <c r="I30" s="8"/>
      <c r="J30" s="9">
        <v>11</v>
      </c>
      <c r="K30" s="9">
        <v>14</v>
      </c>
      <c r="L30" s="9">
        <v>300</v>
      </c>
      <c r="M30" s="3" t="s">
        <v>153</v>
      </c>
    </row>
    <row r="31" spans="1:18">
      <c r="A31" s="23">
        <v>1</v>
      </c>
      <c r="B31" s="24">
        <v>45719</v>
      </c>
      <c r="C31" s="8" t="s">
        <v>154</v>
      </c>
      <c r="D31" s="9">
        <v>40</v>
      </c>
      <c r="E31" s="8" t="s">
        <v>155</v>
      </c>
      <c r="F31" s="9" t="s">
        <v>25</v>
      </c>
      <c r="G31" s="8" t="s">
        <v>156</v>
      </c>
      <c r="H31" s="9" t="s">
        <v>25</v>
      </c>
      <c r="I31" s="8"/>
      <c r="J31" s="9">
        <v>27</v>
      </c>
      <c r="K31" s="9">
        <v>13</v>
      </c>
      <c r="L31" s="9">
        <v>360</v>
      </c>
      <c r="M31" s="3" t="s">
        <v>19</v>
      </c>
    </row>
    <row r="32" spans="1:18">
      <c r="A32" s="13">
        <v>0</v>
      </c>
      <c r="B32" s="14">
        <v>45726</v>
      </c>
      <c r="C32" s="34"/>
      <c r="D32" s="16"/>
      <c r="E32" s="15"/>
      <c r="F32" s="16"/>
      <c r="G32" s="15"/>
      <c r="H32" s="16"/>
      <c r="I32" s="16"/>
      <c r="J32" s="16"/>
      <c r="K32" s="16"/>
      <c r="L32" s="16"/>
      <c r="M32" s="16" t="s">
        <v>30</v>
      </c>
      <c r="R32" s="1"/>
    </row>
    <row r="33" spans="1:22">
      <c r="A33" s="23">
        <v>1</v>
      </c>
      <c r="B33" s="24">
        <v>45733</v>
      </c>
      <c r="C33" s="8" t="s">
        <v>157</v>
      </c>
      <c r="D33" s="9">
        <v>106</v>
      </c>
      <c r="E33" s="8" t="s">
        <v>145</v>
      </c>
      <c r="F33" s="9" t="s">
        <v>25</v>
      </c>
      <c r="G33" s="8" t="s">
        <v>121</v>
      </c>
      <c r="H33" s="9" t="s">
        <v>17</v>
      </c>
      <c r="I33" s="8"/>
      <c r="J33" s="9">
        <v>30</v>
      </c>
      <c r="K33" s="9">
        <v>13.5</v>
      </c>
      <c r="L33" s="9">
        <v>400</v>
      </c>
      <c r="M33" s="3" t="s">
        <v>19</v>
      </c>
    </row>
    <row r="34" spans="1:22">
      <c r="A34" s="13">
        <v>0</v>
      </c>
      <c r="B34" s="14">
        <v>45740</v>
      </c>
      <c r="C34" s="34"/>
      <c r="D34" s="16"/>
      <c r="E34" s="15"/>
      <c r="F34" s="16"/>
      <c r="G34" s="15"/>
      <c r="H34" s="16"/>
      <c r="I34" s="16"/>
      <c r="J34" s="16"/>
      <c r="K34" s="16"/>
      <c r="L34" s="16"/>
      <c r="M34" s="16" t="s">
        <v>30</v>
      </c>
      <c r="R34" s="1"/>
    </row>
    <row r="35" spans="1:22">
      <c r="A35" s="23">
        <v>1</v>
      </c>
      <c r="B35" s="24">
        <v>45747</v>
      </c>
      <c r="C35" s="8" t="s">
        <v>158</v>
      </c>
      <c r="D35" s="9">
        <v>100</v>
      </c>
      <c r="E35" s="8" t="s">
        <v>159</v>
      </c>
      <c r="F35" s="9" t="s">
        <v>22</v>
      </c>
      <c r="G35" s="8" t="s">
        <v>160</v>
      </c>
      <c r="H35" s="9" t="s">
        <v>25</v>
      </c>
      <c r="I35" s="8"/>
      <c r="J35" s="9">
        <v>18</v>
      </c>
      <c r="K35" s="9">
        <v>13</v>
      </c>
      <c r="L35" s="9">
        <v>450</v>
      </c>
      <c r="M35" s="3" t="s">
        <v>161</v>
      </c>
    </row>
    <row r="36" spans="1:22">
      <c r="A36" s="19">
        <f>SUM(A23:A35)</f>
        <v>10</v>
      </c>
      <c r="B36" s="20"/>
      <c r="C36" s="35"/>
      <c r="D36" s="19">
        <f>SUM(D23:D35)</f>
        <v>659</v>
      </c>
      <c r="E36" s="21"/>
      <c r="F36" s="19"/>
      <c r="G36" s="21"/>
      <c r="H36" s="19"/>
      <c r="I36" s="19"/>
      <c r="J36" s="19">
        <f>SUM(J23:J35)</f>
        <v>232</v>
      </c>
      <c r="K36" s="19">
        <f>SUM(K23:K35)</f>
        <v>131.5</v>
      </c>
      <c r="L36" s="19">
        <f>SUM(L23:L35)</f>
        <v>3370</v>
      </c>
      <c r="M36" s="22"/>
    </row>
    <row r="38" spans="1:22" ht="25.5">
      <c r="A38" s="142" t="s">
        <v>68</v>
      </c>
      <c r="B38" s="142"/>
      <c r="C38" s="142"/>
      <c r="D38" s="142"/>
      <c r="E38" s="142"/>
      <c r="F38" s="142"/>
      <c r="G38" s="142"/>
      <c r="H38" s="142"/>
      <c r="I38" s="142"/>
      <c r="J38" s="142"/>
      <c r="K38" s="142"/>
      <c r="L38" s="142"/>
      <c r="M38" s="142"/>
    </row>
    <row r="39" spans="1:22">
      <c r="A39" s="3" t="s">
        <v>2</v>
      </c>
      <c r="B39" s="4" t="str">
        <f t="shared" ref="B39:M39" si="1">B3</f>
        <v>Date</v>
      </c>
      <c r="C39" s="33" t="str">
        <f t="shared" si="1"/>
        <v>Lieu de la mission</v>
      </c>
      <c r="D39" s="3" t="str">
        <f t="shared" si="1"/>
        <v>Trajet A/R</v>
      </c>
      <c r="E39" s="5" t="str">
        <f t="shared" si="1"/>
        <v>Animateur n°1</v>
      </c>
      <c r="F39" s="3" t="str">
        <f t="shared" si="1"/>
        <v>Véhicule Animateur 1</v>
      </c>
      <c r="G39" s="5" t="str">
        <f t="shared" si="1"/>
        <v>Animateur n°2</v>
      </c>
      <c r="H39" s="3" t="str">
        <f t="shared" si="1"/>
        <v>Véhicule Animateur 2</v>
      </c>
      <c r="I39" s="3" t="str">
        <f t="shared" si="1"/>
        <v>Animateur n°3</v>
      </c>
      <c r="J39" s="3" t="str">
        <f t="shared" si="1"/>
        <v>Participants</v>
      </c>
      <c r="K39" s="3" t="str">
        <f t="shared" si="1"/>
        <v>Km</v>
      </c>
      <c r="L39" s="3" t="str">
        <f t="shared" si="1"/>
        <v>D+</v>
      </c>
      <c r="M39" s="3" t="str">
        <f t="shared" si="1"/>
        <v>Commentaire</v>
      </c>
    </row>
    <row r="40" spans="1:22">
      <c r="A40" s="27">
        <v>1</v>
      </c>
      <c r="B40" s="12">
        <v>45754</v>
      </c>
      <c r="C40" s="36" t="s">
        <v>348</v>
      </c>
      <c r="D40" s="27">
        <v>30</v>
      </c>
      <c r="E40" s="28" t="s">
        <v>116</v>
      </c>
      <c r="F40" s="27" t="s">
        <v>25</v>
      </c>
      <c r="G40" s="28" t="s">
        <v>160</v>
      </c>
      <c r="H40" s="29" t="s">
        <v>17</v>
      </c>
      <c r="I40" s="29"/>
      <c r="J40" s="29">
        <v>25</v>
      </c>
      <c r="K40" s="29">
        <v>14</v>
      </c>
      <c r="L40" s="29">
        <v>315</v>
      </c>
      <c r="M40" s="29" t="s">
        <v>19</v>
      </c>
    </row>
    <row r="41" spans="1:22">
      <c r="A41" s="132">
        <v>0</v>
      </c>
      <c r="B41" s="131">
        <v>45761</v>
      </c>
      <c r="C41" s="127" t="s">
        <v>390</v>
      </c>
      <c r="D41" s="126">
        <v>0</v>
      </c>
      <c r="E41" s="125" t="s">
        <v>64</v>
      </c>
      <c r="F41" s="126" t="s">
        <v>17</v>
      </c>
      <c r="G41" s="125" t="s">
        <v>65</v>
      </c>
      <c r="H41" s="126" t="s">
        <v>17</v>
      </c>
      <c r="I41" s="126"/>
      <c r="J41" s="126">
        <v>0</v>
      </c>
      <c r="K41" s="126">
        <v>0</v>
      </c>
      <c r="L41" s="126">
        <v>0</v>
      </c>
      <c r="M41" s="128" t="s">
        <v>391</v>
      </c>
    </row>
    <row r="42" spans="1:22">
      <c r="A42" s="132">
        <v>0</v>
      </c>
      <c r="B42" s="131">
        <v>45768</v>
      </c>
      <c r="C42" s="127"/>
      <c r="D42" s="126"/>
      <c r="E42" s="125"/>
      <c r="F42" s="126"/>
      <c r="G42" s="125"/>
      <c r="H42" s="126"/>
      <c r="I42" s="126"/>
      <c r="J42" s="126"/>
      <c r="K42" s="126"/>
      <c r="L42" s="126"/>
      <c r="M42" s="128" t="s">
        <v>34</v>
      </c>
    </row>
    <row r="43" spans="1:22">
      <c r="A43" s="27">
        <v>0</v>
      </c>
      <c r="B43" s="12">
        <v>45775</v>
      </c>
      <c r="C43" s="37" t="s">
        <v>402</v>
      </c>
      <c r="D43" s="29" t="s">
        <v>403</v>
      </c>
      <c r="E43" s="30" t="s">
        <v>93</v>
      </c>
      <c r="F43" s="29" t="s">
        <v>17</v>
      </c>
      <c r="G43" s="30" t="s">
        <v>404</v>
      </c>
      <c r="H43" s="29" t="s">
        <v>17</v>
      </c>
      <c r="I43" s="29"/>
      <c r="J43" s="29">
        <v>17</v>
      </c>
      <c r="K43" s="29" t="s">
        <v>405</v>
      </c>
      <c r="L43" s="29">
        <v>100</v>
      </c>
      <c r="M43" s="29" t="s">
        <v>19</v>
      </c>
    </row>
    <row r="44" spans="1:22">
      <c r="A44" s="152">
        <v>0</v>
      </c>
      <c r="B44" s="131">
        <v>45782</v>
      </c>
      <c r="C44" s="153"/>
      <c r="D44" s="138"/>
      <c r="E44" s="137"/>
      <c r="F44" s="138"/>
      <c r="G44" s="137"/>
      <c r="H44" s="126"/>
      <c r="I44" s="126"/>
      <c r="J44" s="126"/>
      <c r="K44" s="126"/>
      <c r="L44" s="126"/>
      <c r="M44" s="128" t="s">
        <v>30</v>
      </c>
      <c r="R44" s="1"/>
      <c r="S44" s="1"/>
      <c r="T44" s="1"/>
      <c r="U44" s="1"/>
      <c r="V44" s="1"/>
    </row>
    <row r="45" spans="1:22">
      <c r="A45" s="27">
        <v>0</v>
      </c>
      <c r="B45" s="12">
        <v>45789</v>
      </c>
      <c r="C45" s="36"/>
      <c r="D45" s="27"/>
      <c r="E45" s="28"/>
      <c r="F45" s="27"/>
      <c r="G45" s="28"/>
      <c r="H45" s="29"/>
      <c r="I45" s="29"/>
      <c r="J45" s="29"/>
      <c r="K45" s="29"/>
      <c r="L45" s="29"/>
      <c r="M45" s="29"/>
    </row>
    <row r="46" spans="1:22">
      <c r="A46" s="27">
        <v>0</v>
      </c>
      <c r="B46" s="12">
        <v>45796</v>
      </c>
      <c r="C46" s="37"/>
      <c r="D46" s="29"/>
      <c r="E46" s="30"/>
      <c r="F46" s="29"/>
      <c r="G46" s="30"/>
      <c r="H46" s="29"/>
      <c r="I46" s="29"/>
      <c r="J46" s="29"/>
      <c r="K46" s="29"/>
      <c r="L46" s="29"/>
      <c r="M46" s="29"/>
    </row>
    <row r="47" spans="1:22">
      <c r="A47" s="27">
        <v>0</v>
      </c>
      <c r="B47" s="12">
        <v>45803</v>
      </c>
      <c r="C47" s="36"/>
      <c r="D47" s="27"/>
      <c r="E47" s="28"/>
      <c r="F47" s="27"/>
      <c r="G47" s="28"/>
      <c r="H47" s="29"/>
      <c r="I47" s="29"/>
      <c r="J47" s="29"/>
      <c r="K47" s="29"/>
      <c r="L47" s="29"/>
      <c r="M47" s="29"/>
    </row>
    <row r="48" spans="1:22">
      <c r="A48" s="27">
        <v>0</v>
      </c>
      <c r="B48" s="12">
        <v>45810</v>
      </c>
      <c r="C48" s="36"/>
      <c r="D48" s="27"/>
      <c r="E48" s="28"/>
      <c r="F48" s="27"/>
      <c r="G48" s="28"/>
      <c r="H48" s="29"/>
      <c r="I48" s="29"/>
      <c r="J48" s="29"/>
      <c r="K48" s="29"/>
      <c r="L48" s="29"/>
      <c r="M48" s="29"/>
    </row>
    <row r="49" spans="1:18">
      <c r="A49" s="27">
        <v>0</v>
      </c>
      <c r="B49" s="12">
        <v>45817</v>
      </c>
      <c r="C49" s="36"/>
      <c r="D49" s="27"/>
      <c r="E49" s="28"/>
      <c r="F49" s="27"/>
      <c r="G49" s="28"/>
      <c r="H49" s="29"/>
      <c r="I49" s="29"/>
      <c r="J49" s="29"/>
      <c r="K49" s="29"/>
      <c r="L49" s="29"/>
      <c r="M49" s="29"/>
      <c r="R49" s="1"/>
    </row>
    <row r="50" spans="1:18">
      <c r="A50" s="27">
        <v>0</v>
      </c>
      <c r="B50" s="12">
        <v>45824</v>
      </c>
      <c r="C50" s="36"/>
      <c r="D50" s="27"/>
      <c r="E50" s="28"/>
      <c r="F50" s="27"/>
      <c r="G50" s="28"/>
      <c r="H50" s="29"/>
      <c r="I50" s="29"/>
      <c r="J50" s="29"/>
      <c r="K50" s="29"/>
      <c r="L50" s="29"/>
      <c r="M50" s="29"/>
    </row>
    <row r="51" spans="1:18">
      <c r="A51" s="27">
        <v>0</v>
      </c>
      <c r="B51" s="12">
        <v>45831</v>
      </c>
      <c r="C51" s="36"/>
      <c r="D51" s="27"/>
      <c r="E51" s="28"/>
      <c r="F51" s="27"/>
      <c r="G51" s="28"/>
      <c r="H51" s="29"/>
      <c r="I51" s="29"/>
      <c r="J51" s="29"/>
      <c r="K51" s="29"/>
      <c r="L51" s="29"/>
      <c r="M51" s="29"/>
    </row>
    <row r="52" spans="1:18">
      <c r="A52" s="27">
        <v>0</v>
      </c>
      <c r="B52" s="12">
        <v>45838</v>
      </c>
      <c r="C52" s="36"/>
      <c r="D52" s="27"/>
      <c r="E52" s="28"/>
      <c r="F52" s="27"/>
      <c r="G52" s="28"/>
      <c r="H52" s="29"/>
      <c r="I52" s="29"/>
      <c r="J52" s="29"/>
      <c r="K52" s="29"/>
      <c r="L52" s="29"/>
      <c r="M52" s="29"/>
    </row>
    <row r="53" spans="1:18">
      <c r="A53" s="19">
        <f>SUM(A40:A52)</f>
        <v>1</v>
      </c>
      <c r="B53" s="20"/>
      <c r="C53" s="35"/>
      <c r="D53" s="19">
        <f>SUM(D40:D52)</f>
        <v>30</v>
      </c>
      <c r="E53" s="21"/>
      <c r="F53" s="19"/>
      <c r="G53" s="21"/>
      <c r="H53" s="19"/>
      <c r="I53" s="19"/>
      <c r="J53" s="19">
        <f>SUM(J40:J52)</f>
        <v>42</v>
      </c>
      <c r="K53" s="19">
        <f>SUM(K40:K52)</f>
        <v>14</v>
      </c>
      <c r="L53" s="19">
        <f>SUM(L40:L52)</f>
        <v>415</v>
      </c>
      <c r="M53" s="22"/>
    </row>
    <row r="57" spans="1:18">
      <c r="J57" s="31"/>
      <c r="K57" s="31"/>
      <c r="L57" s="31"/>
    </row>
  </sheetData>
  <mergeCells count="4">
    <mergeCell ref="A1:M1"/>
    <mergeCell ref="A2:M2"/>
    <mergeCell ref="A21:M21"/>
    <mergeCell ref="A38:M38"/>
  </mergeCells>
  <conditionalFormatting sqref="A40:A52 A4:A18 A23:A35">
    <cfRule type="cellIs" dxfId="11" priority="2" operator="equal">
      <formula>1</formula>
    </cfRule>
    <cfRule type="cellIs" dxfId="10" priority="3" operator="lessThan">
      <formula>1</formula>
    </cfRule>
  </conditionalFormatting>
  <pageMargins left="0.78749999999999998" right="0.78749999999999998" top="1.0249999999999999" bottom="1.0249999999999999" header="0.78749999999999998" footer="0.78749999999999998"/>
  <pageSetup paperSize="9" orientation="portrait" horizontalDpi="300" verticalDpi="300"/>
  <headerFooter>
    <oddHeader>&amp;C&amp;A</oddHeader>
    <oddFooter>&amp;CPage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M57"/>
  <sheetViews>
    <sheetView topLeftCell="A25" zoomScale="90" zoomScaleNormal="90" workbookViewId="0">
      <selection activeCell="B44" sqref="B44"/>
    </sheetView>
  </sheetViews>
  <sheetFormatPr baseColWidth="10" defaultColWidth="13.140625" defaultRowHeight="12.75"/>
  <cols>
    <col min="1" max="1" width="5.85546875" style="1" customWidth="1"/>
    <col min="2" max="2" width="11.140625" style="2" customWidth="1"/>
    <col min="3" max="3" width="33.85546875" customWidth="1"/>
    <col min="4" max="4" width="10" style="1" customWidth="1"/>
    <col min="5" max="5" width="14.140625" customWidth="1"/>
    <col min="6" max="6" width="19.7109375" style="1" customWidth="1"/>
    <col min="7" max="7" width="16.28515625" customWidth="1"/>
    <col min="8" max="8" width="19.7109375" style="1" customWidth="1"/>
    <col min="9" max="9" width="18.28515625" customWidth="1"/>
    <col min="10" max="10" width="11.5703125" style="1" customWidth="1"/>
    <col min="11" max="11" width="4.42578125" style="1" customWidth="1"/>
    <col min="12" max="12" width="6" style="1" customWidth="1"/>
    <col min="13" max="13" width="38.42578125" style="1" customWidth="1"/>
  </cols>
  <sheetData>
    <row r="1" spans="1:13" ht="25.5">
      <c r="A1" s="139" t="s">
        <v>0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</row>
    <row r="2" spans="1:13" ht="25.5">
      <c r="A2" s="143" t="s">
        <v>1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</row>
    <row r="3" spans="1:13">
      <c r="A3" s="3" t="s">
        <v>2</v>
      </c>
      <c r="B3" s="4" t="s">
        <v>3</v>
      </c>
      <c r="C3" s="5" t="s">
        <v>4</v>
      </c>
      <c r="D3" s="3" t="s">
        <v>5</v>
      </c>
      <c r="E3" s="5" t="s">
        <v>6</v>
      </c>
      <c r="F3" s="3" t="s">
        <v>7</v>
      </c>
      <c r="G3" s="5" t="s">
        <v>8</v>
      </c>
      <c r="H3" s="3" t="s">
        <v>9</v>
      </c>
      <c r="I3" s="5" t="s">
        <v>10</v>
      </c>
      <c r="J3" s="3" t="s">
        <v>11</v>
      </c>
      <c r="K3" s="3" t="s">
        <v>12</v>
      </c>
      <c r="L3" s="3" t="s">
        <v>13</v>
      </c>
      <c r="M3" s="3" t="s">
        <v>14</v>
      </c>
    </row>
    <row r="4" spans="1:13">
      <c r="A4" s="6">
        <v>1</v>
      </c>
      <c r="B4" s="12">
        <v>45544</v>
      </c>
      <c r="C4" s="30" t="s">
        <v>162</v>
      </c>
      <c r="D4" s="29">
        <v>136</v>
      </c>
      <c r="E4" s="30" t="s">
        <v>163</v>
      </c>
      <c r="F4" s="29" t="s">
        <v>25</v>
      </c>
      <c r="G4" s="30" t="s">
        <v>164</v>
      </c>
      <c r="H4" s="29" t="s">
        <v>17</v>
      </c>
      <c r="I4" s="30"/>
      <c r="J4" s="29">
        <v>9</v>
      </c>
      <c r="K4" s="29">
        <v>15</v>
      </c>
      <c r="L4" s="29">
        <v>450</v>
      </c>
      <c r="M4" s="38" t="s">
        <v>165</v>
      </c>
    </row>
    <row r="5" spans="1:13">
      <c r="A5" s="10">
        <v>1</v>
      </c>
      <c r="B5" s="12">
        <v>45551</v>
      </c>
      <c r="C5" s="39" t="s">
        <v>166</v>
      </c>
      <c r="D5" s="29">
        <v>50</v>
      </c>
      <c r="E5" s="30" t="s">
        <v>163</v>
      </c>
      <c r="F5" s="29" t="s">
        <v>25</v>
      </c>
      <c r="G5" s="8" t="s">
        <v>116</v>
      </c>
      <c r="H5" s="29" t="s">
        <v>25</v>
      </c>
      <c r="I5" s="30" t="s">
        <v>164</v>
      </c>
      <c r="J5" s="29">
        <v>14</v>
      </c>
      <c r="K5" s="29">
        <v>11</v>
      </c>
      <c r="L5" s="29">
        <v>450</v>
      </c>
      <c r="M5" s="29" t="s">
        <v>19</v>
      </c>
    </row>
    <row r="6" spans="1:13">
      <c r="A6" s="6">
        <v>1</v>
      </c>
      <c r="B6" s="12">
        <v>45558</v>
      </c>
      <c r="C6" s="40" t="s">
        <v>167</v>
      </c>
      <c r="D6" s="29">
        <v>135</v>
      </c>
      <c r="E6" s="30" t="s">
        <v>163</v>
      </c>
      <c r="F6" s="29" t="s">
        <v>25</v>
      </c>
      <c r="G6" s="30" t="s">
        <v>164</v>
      </c>
      <c r="H6" s="29" t="s">
        <v>17</v>
      </c>
      <c r="I6" s="30"/>
      <c r="J6" s="29">
        <v>21</v>
      </c>
      <c r="K6" s="29">
        <v>15.8</v>
      </c>
      <c r="L6" s="29">
        <v>440</v>
      </c>
      <c r="M6" s="29" t="s">
        <v>168</v>
      </c>
    </row>
    <row r="7" spans="1:13">
      <c r="A7" s="10">
        <v>1</v>
      </c>
      <c r="B7" s="12">
        <v>45565</v>
      </c>
      <c r="C7" s="40" t="s">
        <v>169</v>
      </c>
      <c r="D7" s="29">
        <v>138</v>
      </c>
      <c r="E7" s="30" t="s">
        <v>163</v>
      </c>
      <c r="F7" s="29" t="s">
        <v>25</v>
      </c>
      <c r="G7" s="8" t="s">
        <v>116</v>
      </c>
      <c r="H7" s="29" t="s">
        <v>25</v>
      </c>
      <c r="I7" s="30" t="s">
        <v>164</v>
      </c>
      <c r="J7" s="29">
        <v>16</v>
      </c>
      <c r="K7" s="29">
        <v>16.2</v>
      </c>
      <c r="L7" s="29">
        <v>468</v>
      </c>
      <c r="M7" s="38" t="s">
        <v>170</v>
      </c>
    </row>
    <row r="8" spans="1:13">
      <c r="A8" s="13">
        <v>0</v>
      </c>
      <c r="B8" s="14">
        <v>45572</v>
      </c>
      <c r="C8" s="41"/>
      <c r="D8" s="16"/>
      <c r="E8" s="15"/>
      <c r="F8" s="16"/>
      <c r="G8" s="15"/>
      <c r="H8" s="16"/>
      <c r="I8" s="15"/>
      <c r="J8" s="16"/>
      <c r="K8" s="16"/>
      <c r="L8" s="16"/>
      <c r="M8" s="16" t="s">
        <v>30</v>
      </c>
    </row>
    <row r="9" spans="1:13">
      <c r="A9" s="10">
        <v>1</v>
      </c>
      <c r="B9" s="12">
        <v>45579</v>
      </c>
      <c r="C9" s="40" t="s">
        <v>171</v>
      </c>
      <c r="D9" s="29">
        <v>74</v>
      </c>
      <c r="E9" s="30" t="s">
        <v>163</v>
      </c>
      <c r="F9" s="29" t="s">
        <v>25</v>
      </c>
      <c r="G9" s="30" t="s">
        <v>164</v>
      </c>
      <c r="H9" s="29" t="s">
        <v>17</v>
      </c>
      <c r="I9" s="30"/>
      <c r="J9" s="29">
        <v>12</v>
      </c>
      <c r="K9" s="29">
        <v>16.3</v>
      </c>
      <c r="L9" s="29">
        <v>690</v>
      </c>
      <c r="M9" s="29" t="s">
        <v>165</v>
      </c>
    </row>
    <row r="10" spans="1:13">
      <c r="A10" s="13">
        <v>0</v>
      </c>
      <c r="B10" s="14">
        <v>45586</v>
      </c>
      <c r="C10" s="15" t="s">
        <v>34</v>
      </c>
      <c r="D10" s="16"/>
      <c r="E10" s="15"/>
      <c r="F10" s="16"/>
      <c r="G10" s="15"/>
      <c r="H10" s="16"/>
      <c r="I10" s="15"/>
      <c r="J10" s="16"/>
      <c r="K10" s="16"/>
      <c r="L10" s="16"/>
      <c r="M10" s="16" t="s">
        <v>35</v>
      </c>
    </row>
    <row r="11" spans="1:13">
      <c r="A11" s="13">
        <v>0</v>
      </c>
      <c r="B11" s="14">
        <v>45593</v>
      </c>
      <c r="C11" s="15" t="s">
        <v>34</v>
      </c>
      <c r="D11" s="16"/>
      <c r="E11" s="15"/>
      <c r="F11" s="13"/>
      <c r="G11" s="15"/>
      <c r="H11" s="16"/>
      <c r="I11" s="15"/>
      <c r="J11" s="16"/>
      <c r="K11" s="16"/>
      <c r="L11" s="16"/>
      <c r="M11" s="16" t="s">
        <v>35</v>
      </c>
    </row>
    <row r="12" spans="1:13">
      <c r="A12" s="6">
        <v>1</v>
      </c>
      <c r="B12" s="12">
        <v>45600</v>
      </c>
      <c r="C12" s="30" t="s">
        <v>172</v>
      </c>
      <c r="D12" s="29">
        <v>146</v>
      </c>
      <c r="E12" s="30" t="s">
        <v>163</v>
      </c>
      <c r="F12" s="29" t="s">
        <v>25</v>
      </c>
      <c r="G12" s="30" t="s">
        <v>164</v>
      </c>
      <c r="H12" s="29" t="s">
        <v>17</v>
      </c>
      <c r="I12" s="30" t="s">
        <v>173</v>
      </c>
      <c r="J12" s="29">
        <v>12</v>
      </c>
      <c r="K12" s="29">
        <v>16.8</v>
      </c>
      <c r="L12" s="29">
        <v>494</v>
      </c>
      <c r="M12" s="29" t="s">
        <v>19</v>
      </c>
    </row>
    <row r="13" spans="1:13">
      <c r="A13" s="13">
        <v>0</v>
      </c>
      <c r="B13" s="14">
        <v>45607</v>
      </c>
      <c r="C13" s="15" t="s">
        <v>39</v>
      </c>
      <c r="D13" s="16"/>
      <c r="E13" s="15"/>
      <c r="F13" s="16"/>
      <c r="G13" s="15"/>
      <c r="H13" s="16"/>
      <c r="I13" s="15"/>
      <c r="J13" s="16"/>
      <c r="K13" s="16"/>
      <c r="L13" s="16"/>
      <c r="M13" s="16" t="s">
        <v>35</v>
      </c>
    </row>
    <row r="14" spans="1:13">
      <c r="A14" s="6">
        <v>1</v>
      </c>
      <c r="B14" s="12">
        <v>45614</v>
      </c>
      <c r="C14" s="30" t="s">
        <v>174</v>
      </c>
      <c r="D14" s="29">
        <v>32</v>
      </c>
      <c r="E14" s="30" t="s">
        <v>163</v>
      </c>
      <c r="F14" s="29" t="s">
        <v>25</v>
      </c>
      <c r="G14" s="30" t="s">
        <v>173</v>
      </c>
      <c r="H14" s="29" t="s">
        <v>17</v>
      </c>
      <c r="I14" s="30"/>
      <c r="J14" s="29">
        <v>15</v>
      </c>
      <c r="K14" s="29">
        <v>16.100000000000001</v>
      </c>
      <c r="L14" s="29">
        <v>501</v>
      </c>
      <c r="M14" s="29" t="s">
        <v>19</v>
      </c>
    </row>
    <row r="15" spans="1:13">
      <c r="A15" s="13">
        <v>0</v>
      </c>
      <c r="B15" s="14">
        <v>45621</v>
      </c>
      <c r="C15" s="15"/>
      <c r="D15" s="16"/>
      <c r="E15" s="15"/>
      <c r="F15" s="16"/>
      <c r="G15" s="15"/>
      <c r="H15" s="16"/>
      <c r="I15" s="15"/>
      <c r="J15" s="16"/>
      <c r="K15" s="16"/>
      <c r="L15" s="16"/>
      <c r="M15" s="16" t="s">
        <v>30</v>
      </c>
    </row>
    <row r="16" spans="1:13">
      <c r="A16" s="10">
        <v>1</v>
      </c>
      <c r="B16" s="12">
        <v>45628</v>
      </c>
      <c r="C16" s="42" t="s">
        <v>175</v>
      </c>
      <c r="D16" s="11">
        <v>166</v>
      </c>
      <c r="E16" s="42" t="s">
        <v>163</v>
      </c>
      <c r="F16" s="11" t="s">
        <v>25</v>
      </c>
      <c r="G16" s="42" t="s">
        <v>173</v>
      </c>
      <c r="H16" s="11" t="s">
        <v>17</v>
      </c>
      <c r="I16" s="30"/>
      <c r="J16" s="29">
        <v>14</v>
      </c>
      <c r="K16" s="29">
        <v>15</v>
      </c>
      <c r="L16" s="29">
        <v>591</v>
      </c>
      <c r="M16" s="29" t="s">
        <v>19</v>
      </c>
    </row>
    <row r="17" spans="1:13">
      <c r="A17" s="6">
        <v>1</v>
      </c>
      <c r="B17" s="12">
        <v>45635</v>
      </c>
      <c r="C17" s="30" t="s">
        <v>63</v>
      </c>
      <c r="D17" s="29">
        <v>115</v>
      </c>
      <c r="E17" s="42" t="s">
        <v>163</v>
      </c>
      <c r="F17" s="11" t="s">
        <v>25</v>
      </c>
      <c r="G17" s="42" t="s">
        <v>173</v>
      </c>
      <c r="H17" s="11" t="s">
        <v>25</v>
      </c>
      <c r="I17" s="8" t="s">
        <v>176</v>
      </c>
      <c r="J17" s="29">
        <v>14</v>
      </c>
      <c r="K17" s="29">
        <v>11</v>
      </c>
      <c r="L17" s="29">
        <v>635</v>
      </c>
      <c r="M17" s="29" t="s">
        <v>19</v>
      </c>
    </row>
    <row r="18" spans="1:13" ht="25.5">
      <c r="A18" s="6">
        <v>1</v>
      </c>
      <c r="B18" s="12">
        <v>45642</v>
      </c>
      <c r="C18" s="30" t="s">
        <v>177</v>
      </c>
      <c r="D18" s="29">
        <v>86</v>
      </c>
      <c r="E18" s="30" t="s">
        <v>163</v>
      </c>
      <c r="F18" s="29" t="s">
        <v>25</v>
      </c>
      <c r="G18" s="30" t="s">
        <v>173</v>
      </c>
      <c r="H18" s="29" t="s">
        <v>25</v>
      </c>
      <c r="I18" s="43"/>
      <c r="J18" s="29">
        <v>15</v>
      </c>
      <c r="K18" s="29">
        <v>14.5</v>
      </c>
      <c r="L18" s="29">
        <v>440</v>
      </c>
      <c r="M18" s="44" t="s">
        <v>178</v>
      </c>
    </row>
    <row r="19" spans="1:13">
      <c r="A19" s="19">
        <f>SUM(A4:A18)</f>
        <v>10</v>
      </c>
      <c r="B19" s="20"/>
      <c r="C19" s="21"/>
      <c r="D19" s="19">
        <f>SUM(D4:D18)</f>
        <v>1078</v>
      </c>
      <c r="E19" s="21"/>
      <c r="F19" s="19"/>
      <c r="G19" s="21"/>
      <c r="H19" s="19"/>
      <c r="I19" s="21"/>
      <c r="J19" s="19">
        <f>SUM(J4:J18)</f>
        <v>142</v>
      </c>
      <c r="K19" s="19">
        <f>SUM(K4:K18)</f>
        <v>147.69999999999999</v>
      </c>
      <c r="L19" s="19">
        <f>SUM(L4:L18)</f>
        <v>5159</v>
      </c>
      <c r="M19" s="22"/>
    </row>
    <row r="21" spans="1:13" ht="25.5">
      <c r="A21" s="143" t="s">
        <v>51</v>
      </c>
      <c r="B21" s="143"/>
      <c r="C21" s="143"/>
      <c r="D21" s="143"/>
      <c r="E21" s="143"/>
      <c r="F21" s="143"/>
      <c r="G21" s="143"/>
      <c r="H21" s="143"/>
      <c r="I21" s="143"/>
      <c r="J21" s="143"/>
      <c r="K21" s="143"/>
      <c r="L21" s="143"/>
      <c r="M21" s="143"/>
    </row>
    <row r="22" spans="1:13">
      <c r="A22" s="3" t="str">
        <f>3:3</f>
        <v>Faite</v>
      </c>
      <c r="B22" s="4" t="s">
        <v>3</v>
      </c>
      <c r="C22" s="5" t="str">
        <f t="shared" ref="C22:M22" si="0">C3</f>
        <v>Lieu de la mission</v>
      </c>
      <c r="D22" s="3" t="str">
        <f t="shared" si="0"/>
        <v>Trajet A/R</v>
      </c>
      <c r="E22" s="5" t="str">
        <f t="shared" si="0"/>
        <v>Animateur n°1</v>
      </c>
      <c r="F22" s="3" t="str">
        <f t="shared" si="0"/>
        <v>Véhicule Animateur 1</v>
      </c>
      <c r="G22" s="5" t="str">
        <f t="shared" si="0"/>
        <v>Animateur n°2</v>
      </c>
      <c r="H22" s="3" t="str">
        <f t="shared" si="0"/>
        <v>Véhicule Animateur 2</v>
      </c>
      <c r="I22" s="5" t="str">
        <f t="shared" si="0"/>
        <v>Animateur n°3</v>
      </c>
      <c r="J22" s="3" t="str">
        <f t="shared" si="0"/>
        <v>Participants</v>
      </c>
      <c r="K22" s="3" t="str">
        <f t="shared" si="0"/>
        <v>Km</v>
      </c>
      <c r="L22" s="3" t="str">
        <f t="shared" si="0"/>
        <v>D+</v>
      </c>
      <c r="M22" s="3" t="str">
        <f t="shared" si="0"/>
        <v>Commentaire</v>
      </c>
    </row>
    <row r="23" spans="1:13">
      <c r="A23" s="23">
        <v>1</v>
      </c>
      <c r="B23" s="24">
        <v>45663</v>
      </c>
      <c r="C23" s="45" t="s">
        <v>179</v>
      </c>
      <c r="D23" s="46">
        <v>50</v>
      </c>
      <c r="E23" s="45" t="s">
        <v>160</v>
      </c>
      <c r="F23" s="11" t="s">
        <v>25</v>
      </c>
      <c r="G23" s="30" t="s">
        <v>163</v>
      </c>
      <c r="H23" s="29" t="s">
        <v>25</v>
      </c>
      <c r="I23" s="8" t="s">
        <v>116</v>
      </c>
      <c r="J23" s="46">
        <v>9</v>
      </c>
      <c r="K23" s="46">
        <v>16</v>
      </c>
      <c r="L23" s="46">
        <v>500</v>
      </c>
      <c r="M23" s="46" t="s">
        <v>180</v>
      </c>
    </row>
    <row r="24" spans="1:13">
      <c r="A24" s="23">
        <v>1</v>
      </c>
      <c r="B24" s="24">
        <v>45670</v>
      </c>
      <c r="C24" s="8" t="s">
        <v>181</v>
      </c>
      <c r="D24" s="9">
        <v>75</v>
      </c>
      <c r="E24" s="8" t="s">
        <v>182</v>
      </c>
      <c r="F24" s="9" t="s">
        <v>25</v>
      </c>
      <c r="G24" s="8" t="s">
        <v>183</v>
      </c>
      <c r="H24" s="9" t="s">
        <v>25</v>
      </c>
      <c r="I24" s="8" t="s">
        <v>163</v>
      </c>
      <c r="J24" s="9">
        <v>22</v>
      </c>
      <c r="K24" s="9">
        <v>16.2</v>
      </c>
      <c r="L24" s="9">
        <v>415</v>
      </c>
      <c r="M24" s="9" t="s">
        <v>19</v>
      </c>
    </row>
    <row r="25" spans="1:13">
      <c r="A25" s="23">
        <v>1</v>
      </c>
      <c r="B25" s="24">
        <v>45677</v>
      </c>
      <c r="C25" s="47" t="s">
        <v>184</v>
      </c>
      <c r="D25" s="25">
        <v>100</v>
      </c>
      <c r="E25" s="47" t="s">
        <v>163</v>
      </c>
      <c r="F25" s="9" t="s">
        <v>25</v>
      </c>
      <c r="G25" s="8" t="s">
        <v>183</v>
      </c>
      <c r="H25" s="9" t="s">
        <v>25</v>
      </c>
      <c r="I25" s="48" t="s">
        <v>164</v>
      </c>
      <c r="J25" s="46">
        <v>15</v>
      </c>
      <c r="K25" s="46">
        <v>17.399999999999999</v>
      </c>
      <c r="L25" s="46">
        <v>550</v>
      </c>
      <c r="M25" s="46" t="s">
        <v>19</v>
      </c>
    </row>
    <row r="26" spans="1:13">
      <c r="A26" s="23">
        <v>1</v>
      </c>
      <c r="B26" s="24">
        <v>45684</v>
      </c>
      <c r="C26" s="8" t="s">
        <v>185</v>
      </c>
      <c r="D26" s="9">
        <v>80</v>
      </c>
      <c r="E26" s="8" t="s">
        <v>143</v>
      </c>
      <c r="F26" s="9" t="s">
        <v>25</v>
      </c>
      <c r="G26" s="8" t="s">
        <v>145</v>
      </c>
      <c r="H26" s="9" t="s">
        <v>25</v>
      </c>
      <c r="I26" s="8"/>
      <c r="J26" s="9">
        <v>8</v>
      </c>
      <c r="K26" s="9">
        <v>15</v>
      </c>
      <c r="L26" s="9">
        <v>480</v>
      </c>
      <c r="M26" s="9" t="s">
        <v>19</v>
      </c>
    </row>
    <row r="27" spans="1:13" ht="25.5">
      <c r="A27" s="23">
        <v>1</v>
      </c>
      <c r="B27" s="24">
        <v>45691</v>
      </c>
      <c r="C27" s="45" t="s">
        <v>186</v>
      </c>
      <c r="D27" s="46">
        <v>80</v>
      </c>
      <c r="E27" s="47" t="s">
        <v>163</v>
      </c>
      <c r="F27" s="9" t="s">
        <v>25</v>
      </c>
      <c r="G27" s="8" t="s">
        <v>182</v>
      </c>
      <c r="H27" s="9" t="s">
        <v>25</v>
      </c>
      <c r="I27" s="45"/>
      <c r="J27" s="46">
        <v>17</v>
      </c>
      <c r="K27" s="46">
        <v>17.2</v>
      </c>
      <c r="L27" s="46">
        <v>685</v>
      </c>
      <c r="M27" s="49" t="s">
        <v>187</v>
      </c>
    </row>
    <row r="28" spans="1:13">
      <c r="A28" s="13">
        <v>0</v>
      </c>
      <c r="B28" s="14">
        <v>45698</v>
      </c>
      <c r="C28" s="15"/>
      <c r="D28" s="16"/>
      <c r="E28" s="15"/>
      <c r="F28" s="16"/>
      <c r="G28" s="15"/>
      <c r="H28" s="16"/>
      <c r="I28" s="15"/>
      <c r="J28" s="16"/>
      <c r="K28" s="16"/>
      <c r="L28" s="16"/>
      <c r="M28" s="16" t="s">
        <v>30</v>
      </c>
    </row>
    <row r="29" spans="1:13" ht="25.5">
      <c r="A29" s="23">
        <v>1</v>
      </c>
      <c r="B29" s="24">
        <v>45705</v>
      </c>
      <c r="C29" s="45" t="s">
        <v>188</v>
      </c>
      <c r="D29" s="46">
        <v>117</v>
      </c>
      <c r="E29" s="47" t="s">
        <v>116</v>
      </c>
      <c r="F29" s="9" t="s">
        <v>25</v>
      </c>
      <c r="G29" s="8" t="s">
        <v>160</v>
      </c>
      <c r="H29" s="9" t="s">
        <v>17</v>
      </c>
      <c r="I29" s="45"/>
      <c r="J29" s="46">
        <v>12</v>
      </c>
      <c r="K29" s="46">
        <v>16</v>
      </c>
      <c r="L29" s="46">
        <v>560</v>
      </c>
      <c r="M29" s="49" t="s">
        <v>189</v>
      </c>
    </row>
    <row r="30" spans="1:13">
      <c r="A30" s="13">
        <v>0</v>
      </c>
      <c r="B30" s="14">
        <v>45712</v>
      </c>
      <c r="C30" s="50" t="s">
        <v>34</v>
      </c>
      <c r="D30" s="16"/>
      <c r="E30" s="15"/>
      <c r="F30" s="16"/>
      <c r="G30" s="15"/>
      <c r="H30" s="16"/>
      <c r="I30" s="15"/>
      <c r="J30" s="16"/>
      <c r="K30" s="16"/>
      <c r="L30" s="16"/>
      <c r="M30" s="16" t="s">
        <v>35</v>
      </c>
    </row>
    <row r="31" spans="1:13">
      <c r="A31" s="23">
        <v>1</v>
      </c>
      <c r="B31" s="24">
        <v>45719</v>
      </c>
      <c r="C31" s="45" t="s">
        <v>190</v>
      </c>
      <c r="D31" s="46">
        <v>70</v>
      </c>
      <c r="E31" s="47" t="s">
        <v>159</v>
      </c>
      <c r="F31" s="9" t="s">
        <v>22</v>
      </c>
      <c r="G31" s="8" t="s">
        <v>191</v>
      </c>
      <c r="H31" s="9" t="s">
        <v>25</v>
      </c>
      <c r="I31" s="8" t="s">
        <v>163</v>
      </c>
      <c r="J31" s="46">
        <v>22</v>
      </c>
      <c r="K31" s="46">
        <v>16</v>
      </c>
      <c r="L31" s="46">
        <v>640</v>
      </c>
      <c r="M31" s="49" t="s">
        <v>19</v>
      </c>
    </row>
    <row r="32" spans="1:13">
      <c r="A32" s="13">
        <v>0</v>
      </c>
      <c r="B32" s="14">
        <v>45726</v>
      </c>
      <c r="C32" s="15"/>
      <c r="D32" s="16"/>
      <c r="E32" s="15"/>
      <c r="F32" s="16"/>
      <c r="G32" s="15"/>
      <c r="H32" s="16"/>
      <c r="I32" s="15"/>
      <c r="J32" s="16"/>
      <c r="K32" s="16"/>
      <c r="L32" s="16"/>
      <c r="M32" s="16" t="s">
        <v>30</v>
      </c>
    </row>
    <row r="33" spans="1:13">
      <c r="A33" s="23">
        <v>1</v>
      </c>
      <c r="B33" s="24">
        <v>45733</v>
      </c>
      <c r="C33" s="45" t="s">
        <v>192</v>
      </c>
      <c r="D33" s="46">
        <v>130</v>
      </c>
      <c r="E33" s="47" t="s">
        <v>163</v>
      </c>
      <c r="F33" s="9" t="s">
        <v>25</v>
      </c>
      <c r="G33" s="48" t="s">
        <v>164</v>
      </c>
      <c r="H33" s="51" t="s">
        <v>193</v>
      </c>
      <c r="I33" s="8" t="s">
        <v>191</v>
      </c>
      <c r="J33" s="46">
        <v>16</v>
      </c>
      <c r="K33" s="46">
        <v>15</v>
      </c>
      <c r="L33" s="46">
        <v>760</v>
      </c>
      <c r="M33" s="51" t="s">
        <v>194</v>
      </c>
    </row>
    <row r="34" spans="1:13">
      <c r="A34" s="13">
        <v>0</v>
      </c>
      <c r="B34" s="14">
        <v>45740</v>
      </c>
      <c r="C34" s="15"/>
      <c r="D34" s="16"/>
      <c r="E34" s="15"/>
      <c r="F34" s="16"/>
      <c r="G34" s="15"/>
      <c r="H34" s="16"/>
      <c r="I34" s="15"/>
      <c r="J34" s="16"/>
      <c r="K34" s="16"/>
      <c r="L34" s="16"/>
      <c r="M34" s="16" t="s">
        <v>30</v>
      </c>
    </row>
    <row r="35" spans="1:13">
      <c r="A35" s="23">
        <v>1</v>
      </c>
      <c r="B35" s="24">
        <v>45747</v>
      </c>
      <c r="C35" s="45" t="s">
        <v>195</v>
      </c>
      <c r="D35" s="46">
        <v>85</v>
      </c>
      <c r="E35" s="47" t="s">
        <v>163</v>
      </c>
      <c r="F35" s="9" t="s">
        <v>25</v>
      </c>
      <c r="G35" s="48" t="s">
        <v>164</v>
      </c>
      <c r="H35" s="51" t="s">
        <v>193</v>
      </c>
      <c r="I35" s="8"/>
      <c r="J35" s="46">
        <v>13</v>
      </c>
      <c r="K35" s="46">
        <v>16</v>
      </c>
      <c r="L35" s="46">
        <v>770</v>
      </c>
      <c r="M35" s="46" t="s">
        <v>196</v>
      </c>
    </row>
    <row r="36" spans="1:13">
      <c r="A36" s="19">
        <f>SUM(A23:A35)</f>
        <v>9</v>
      </c>
      <c r="B36" s="20"/>
      <c r="C36" s="21"/>
      <c r="D36" s="19">
        <f>SUM(D23:D35)</f>
        <v>787</v>
      </c>
      <c r="E36" s="21"/>
      <c r="F36" s="19"/>
      <c r="G36" s="21"/>
      <c r="H36" s="19"/>
      <c r="I36" s="21"/>
      <c r="J36" s="19">
        <f>SUM(J23:J35)</f>
        <v>134</v>
      </c>
      <c r="K36" s="19">
        <f>SUM(K23:K35)</f>
        <v>144.80000000000001</v>
      </c>
      <c r="L36" s="19">
        <f>SUM(L23:L35)</f>
        <v>5360</v>
      </c>
      <c r="M36" s="22"/>
    </row>
    <row r="38" spans="1:13" ht="25.5">
      <c r="A38" s="143" t="s">
        <v>68</v>
      </c>
      <c r="B38" s="143"/>
      <c r="C38" s="143"/>
      <c r="D38" s="143"/>
      <c r="E38" s="143"/>
      <c r="F38" s="143"/>
      <c r="G38" s="143"/>
      <c r="H38" s="143"/>
      <c r="I38" s="143"/>
      <c r="J38" s="143"/>
      <c r="K38" s="143"/>
      <c r="L38" s="143"/>
      <c r="M38" s="143"/>
    </row>
    <row r="39" spans="1:13">
      <c r="A39" s="3" t="s">
        <v>2</v>
      </c>
      <c r="B39" s="4" t="str">
        <f t="shared" ref="B39:M39" si="1">B3</f>
        <v>Date</v>
      </c>
      <c r="C39" s="5" t="str">
        <f t="shared" si="1"/>
        <v>Lieu de la mission</v>
      </c>
      <c r="D39" s="3" t="str">
        <f t="shared" si="1"/>
        <v>Trajet A/R</v>
      </c>
      <c r="E39" s="5" t="str">
        <f t="shared" si="1"/>
        <v>Animateur n°1</v>
      </c>
      <c r="F39" s="3" t="str">
        <f t="shared" si="1"/>
        <v>Véhicule Animateur 1</v>
      </c>
      <c r="G39" s="5" t="str">
        <f t="shared" si="1"/>
        <v>Animateur n°2</v>
      </c>
      <c r="H39" s="3" t="str">
        <f t="shared" si="1"/>
        <v>Véhicule Animateur 2</v>
      </c>
      <c r="I39" s="5" t="str">
        <f t="shared" si="1"/>
        <v>Animateur n°3</v>
      </c>
      <c r="J39" s="3" t="str">
        <f t="shared" si="1"/>
        <v>Participants</v>
      </c>
      <c r="K39" s="3" t="str">
        <f t="shared" si="1"/>
        <v>Km</v>
      </c>
      <c r="L39" s="3" t="str">
        <f t="shared" si="1"/>
        <v>D+</v>
      </c>
      <c r="M39" s="3" t="str">
        <f t="shared" si="1"/>
        <v>Commentaire</v>
      </c>
    </row>
    <row r="40" spans="1:13">
      <c r="A40" s="27">
        <v>1</v>
      </c>
      <c r="B40" s="12">
        <v>45754</v>
      </c>
      <c r="C40" s="30" t="s">
        <v>383</v>
      </c>
      <c r="D40" s="29">
        <v>85</v>
      </c>
      <c r="E40" s="28" t="s">
        <v>163</v>
      </c>
      <c r="F40" s="27" t="s">
        <v>25</v>
      </c>
      <c r="G40" s="28" t="s">
        <v>173</v>
      </c>
      <c r="H40" s="27" t="s">
        <v>25</v>
      </c>
      <c r="I40" s="28"/>
      <c r="J40" s="29">
        <v>13</v>
      </c>
      <c r="K40" s="29">
        <v>16</v>
      </c>
      <c r="L40" s="29">
        <v>440</v>
      </c>
      <c r="M40" s="29" t="s">
        <v>19</v>
      </c>
    </row>
    <row r="41" spans="1:13">
      <c r="A41" s="132">
        <v>0</v>
      </c>
      <c r="B41" s="131">
        <v>45761</v>
      </c>
      <c r="C41" s="125"/>
      <c r="D41" s="126"/>
      <c r="E41" s="125"/>
      <c r="F41" s="126"/>
      <c r="G41" s="125"/>
      <c r="H41" s="126"/>
      <c r="I41" s="125"/>
      <c r="J41" s="126"/>
      <c r="K41" s="126"/>
      <c r="L41" s="126"/>
      <c r="M41" s="128" t="s">
        <v>34</v>
      </c>
    </row>
    <row r="42" spans="1:13">
      <c r="A42" s="132">
        <v>0</v>
      </c>
      <c r="B42" s="131">
        <v>45768</v>
      </c>
      <c r="C42" s="125"/>
      <c r="D42" s="126"/>
      <c r="E42" s="125"/>
      <c r="F42" s="126"/>
      <c r="G42" s="125"/>
      <c r="H42" s="126"/>
      <c r="I42" s="125"/>
      <c r="J42" s="126"/>
      <c r="K42" s="126"/>
      <c r="L42" s="126"/>
      <c r="M42" s="128" t="s">
        <v>34</v>
      </c>
    </row>
    <row r="43" spans="1:13">
      <c r="A43" s="27">
        <v>1</v>
      </c>
      <c r="B43" s="12">
        <v>45775</v>
      </c>
      <c r="C43" s="30" t="s">
        <v>344</v>
      </c>
      <c r="D43" s="29">
        <v>64</v>
      </c>
      <c r="E43" s="30" t="s">
        <v>164</v>
      </c>
      <c r="F43" s="29" t="s">
        <v>22</v>
      </c>
      <c r="G43" s="30" t="s">
        <v>173</v>
      </c>
      <c r="H43" s="29" t="s">
        <v>25</v>
      </c>
      <c r="I43" s="30" t="s">
        <v>163</v>
      </c>
      <c r="J43" s="29">
        <v>16</v>
      </c>
      <c r="K43" s="29">
        <v>16</v>
      </c>
      <c r="L43" s="29">
        <v>530</v>
      </c>
      <c r="M43" s="29" t="s">
        <v>19</v>
      </c>
    </row>
    <row r="44" spans="1:13">
      <c r="A44" s="27"/>
      <c r="B44" s="131">
        <v>45782</v>
      </c>
      <c r="C44" s="125" t="s">
        <v>410</v>
      </c>
      <c r="D44" s="126" t="s">
        <v>410</v>
      </c>
      <c r="E44" s="137" t="s">
        <v>410</v>
      </c>
      <c r="F44" s="138" t="s">
        <v>17</v>
      </c>
      <c r="G44" s="137" t="s">
        <v>410</v>
      </c>
      <c r="H44" s="138" t="s">
        <v>17</v>
      </c>
      <c r="I44" s="137"/>
      <c r="J44" s="126" t="s">
        <v>410</v>
      </c>
      <c r="K44" s="126" t="s">
        <v>410</v>
      </c>
      <c r="L44" s="126" t="s">
        <v>410</v>
      </c>
      <c r="M44" s="128" t="s">
        <v>30</v>
      </c>
    </row>
    <row r="45" spans="1:13">
      <c r="A45" s="27">
        <v>0</v>
      </c>
      <c r="B45" s="12">
        <v>45789</v>
      </c>
      <c r="C45" s="30"/>
      <c r="D45" s="29"/>
      <c r="E45" s="28"/>
      <c r="F45" s="27"/>
      <c r="G45" s="28"/>
      <c r="H45" s="27"/>
      <c r="I45" s="28"/>
      <c r="J45" s="29"/>
      <c r="K45" s="29"/>
      <c r="L45" s="29"/>
      <c r="M45" s="29"/>
    </row>
    <row r="46" spans="1:13">
      <c r="A46" s="27">
        <v>0</v>
      </c>
      <c r="B46" s="12">
        <v>45796</v>
      </c>
      <c r="C46" s="30"/>
      <c r="D46" s="29"/>
      <c r="E46" s="30"/>
      <c r="F46" s="29"/>
      <c r="G46" s="30"/>
      <c r="H46" s="29"/>
      <c r="I46" s="30"/>
      <c r="J46" s="29"/>
      <c r="K46" s="29"/>
      <c r="L46" s="29"/>
      <c r="M46" s="29"/>
    </row>
    <row r="47" spans="1:13">
      <c r="A47" s="27">
        <v>0</v>
      </c>
      <c r="B47" s="12">
        <v>45803</v>
      </c>
      <c r="C47" s="30"/>
      <c r="D47" s="29"/>
      <c r="E47" s="28"/>
      <c r="F47" s="27"/>
      <c r="G47" s="28"/>
      <c r="H47" s="27"/>
      <c r="I47" s="28"/>
      <c r="J47" s="29"/>
      <c r="K47" s="29"/>
      <c r="L47" s="29"/>
      <c r="M47" s="29"/>
    </row>
    <row r="48" spans="1:13">
      <c r="A48" s="27">
        <v>0</v>
      </c>
      <c r="B48" s="12">
        <v>45810</v>
      </c>
      <c r="C48" s="30"/>
      <c r="D48" s="29"/>
      <c r="E48" s="28"/>
      <c r="F48" s="27"/>
      <c r="G48" s="28"/>
      <c r="H48" s="27"/>
      <c r="I48" s="28"/>
      <c r="J48" s="29"/>
      <c r="K48" s="29"/>
      <c r="L48" s="29"/>
      <c r="M48" s="29"/>
    </row>
    <row r="49" spans="1:13">
      <c r="A49" s="27">
        <v>0</v>
      </c>
      <c r="B49" s="12">
        <v>45817</v>
      </c>
      <c r="C49" s="30"/>
      <c r="D49" s="29"/>
      <c r="E49" s="28"/>
      <c r="F49" s="27"/>
      <c r="G49" s="28"/>
      <c r="H49" s="27"/>
      <c r="I49" s="28"/>
      <c r="J49" s="29"/>
      <c r="K49" s="29"/>
      <c r="L49" s="29"/>
      <c r="M49" s="29"/>
    </row>
    <row r="50" spans="1:13">
      <c r="A50" s="27">
        <v>0</v>
      </c>
      <c r="B50" s="12">
        <v>45824</v>
      </c>
      <c r="C50" s="30"/>
      <c r="D50" s="29"/>
      <c r="E50" s="28"/>
      <c r="F50" s="27"/>
      <c r="G50" s="28"/>
      <c r="H50" s="27"/>
      <c r="I50" s="28"/>
      <c r="J50" s="29"/>
      <c r="K50" s="29"/>
      <c r="L50" s="29"/>
      <c r="M50" s="29"/>
    </row>
    <row r="51" spans="1:13">
      <c r="A51" s="27">
        <v>0</v>
      </c>
      <c r="B51" s="12">
        <v>45831</v>
      </c>
      <c r="C51" s="30"/>
      <c r="D51" s="29"/>
      <c r="E51" s="28"/>
      <c r="F51" s="27"/>
      <c r="G51" s="28"/>
      <c r="H51" s="27"/>
      <c r="I51" s="28"/>
      <c r="J51" s="29"/>
      <c r="K51" s="29"/>
      <c r="L51" s="29"/>
      <c r="M51" s="29"/>
    </row>
    <row r="52" spans="1:13">
      <c r="A52" s="27">
        <v>0</v>
      </c>
      <c r="B52" s="12">
        <v>45838</v>
      </c>
      <c r="C52" s="30"/>
      <c r="D52" s="29"/>
      <c r="E52" s="28"/>
      <c r="F52" s="27"/>
      <c r="G52" s="28"/>
      <c r="H52" s="27"/>
      <c r="I52" s="28"/>
      <c r="J52" s="29"/>
      <c r="K52" s="29"/>
      <c r="L52" s="29"/>
      <c r="M52" s="29"/>
    </row>
    <row r="53" spans="1:13">
      <c r="A53" s="19">
        <f>SUM(A40:A52)</f>
        <v>2</v>
      </c>
      <c r="B53" s="20"/>
      <c r="C53" s="21"/>
      <c r="D53" s="19">
        <f>SUM(D40:D52)</f>
        <v>149</v>
      </c>
      <c r="E53" s="21"/>
      <c r="F53" s="19"/>
      <c r="G53" s="21"/>
      <c r="H53" s="19"/>
      <c r="I53" s="21"/>
      <c r="J53" s="19">
        <f>SUM(J40:J52)</f>
        <v>29</v>
      </c>
      <c r="K53" s="19">
        <f>SUM(K40:K52)</f>
        <v>32</v>
      </c>
      <c r="L53" s="19">
        <f>SUM(L40:L52)</f>
        <v>970</v>
      </c>
      <c r="M53" s="22"/>
    </row>
    <row r="57" spans="1:13">
      <c r="J57" s="31"/>
      <c r="K57" s="31"/>
      <c r="L57" s="31"/>
    </row>
  </sheetData>
  <mergeCells count="4">
    <mergeCell ref="A1:M1"/>
    <mergeCell ref="A2:M2"/>
    <mergeCell ref="A21:M21"/>
    <mergeCell ref="A38:M38"/>
  </mergeCells>
  <conditionalFormatting sqref="A40:A52 A4:A18 A23:A35">
    <cfRule type="cellIs" dxfId="9" priority="2" operator="equal">
      <formula>1</formula>
    </cfRule>
    <cfRule type="cellIs" dxfId="8" priority="3" operator="lessThan">
      <formula>1</formula>
    </cfRule>
  </conditionalFormatting>
  <pageMargins left="0.78749999999999998" right="0.78749999999999998" top="1.0249999999999999" bottom="1.0249999999999999" header="0.78749999999999998" footer="0.78749999999999998"/>
  <pageSetup paperSize="9" orientation="portrait" horizontalDpi="300" verticalDpi="300" r:id="rId1"/>
  <headerFooter>
    <oddHeader>&amp;C&amp;A</oddHeader>
    <oddFooter>&amp;CPage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V56"/>
  <sheetViews>
    <sheetView topLeftCell="A21" zoomScale="90" zoomScaleNormal="90" workbookViewId="0">
      <selection activeCell="C55" sqref="C55"/>
    </sheetView>
  </sheetViews>
  <sheetFormatPr baseColWidth="10" defaultColWidth="13.140625" defaultRowHeight="12.75"/>
  <cols>
    <col min="1" max="1" width="5.85546875" style="1" customWidth="1"/>
    <col min="2" max="2" width="11.140625" style="2" customWidth="1"/>
    <col min="3" max="3" width="32.140625" customWidth="1"/>
    <col min="4" max="4" width="10" style="1" customWidth="1"/>
    <col min="5" max="5" width="18.42578125" customWidth="1"/>
    <col min="6" max="6" width="19.7109375" style="1" customWidth="1"/>
    <col min="7" max="7" width="20.85546875" customWidth="1"/>
    <col min="8" max="8" width="19.7109375" style="1" customWidth="1"/>
    <col min="9" max="9" width="18.28515625" style="1" customWidth="1"/>
    <col min="10" max="10" width="11.5703125" style="1" customWidth="1"/>
    <col min="11" max="11" width="4.42578125" style="1" customWidth="1"/>
    <col min="12" max="12" width="6" style="1" customWidth="1"/>
    <col min="13" max="13" width="34.85546875" style="1" customWidth="1"/>
    <col min="14" max="22" width="11.5703125" style="1" customWidth="1"/>
  </cols>
  <sheetData>
    <row r="1" spans="1:22" ht="25.5">
      <c r="A1" s="139" t="s">
        <v>0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</row>
    <row r="2" spans="1:22" ht="25.5">
      <c r="A2" s="144" t="s">
        <v>1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</row>
    <row r="3" spans="1:22">
      <c r="A3" s="3" t="s">
        <v>2</v>
      </c>
      <c r="B3" s="4" t="s">
        <v>3</v>
      </c>
      <c r="C3" s="5" t="s">
        <v>4</v>
      </c>
      <c r="D3" s="3" t="s">
        <v>5</v>
      </c>
      <c r="E3" s="5" t="s">
        <v>6</v>
      </c>
      <c r="F3" s="3" t="s">
        <v>7</v>
      </c>
      <c r="G3" s="5" t="s">
        <v>8</v>
      </c>
      <c r="H3" s="3" t="s">
        <v>9</v>
      </c>
      <c r="I3" s="5" t="s">
        <v>10</v>
      </c>
      <c r="J3" s="3" t="s">
        <v>11</v>
      </c>
      <c r="K3" s="3" t="s">
        <v>12</v>
      </c>
      <c r="L3" s="3" t="s">
        <v>13</v>
      </c>
      <c r="M3" s="3" t="s">
        <v>14</v>
      </c>
    </row>
    <row r="4" spans="1:22" ht="25.5">
      <c r="A4" s="6">
        <v>1</v>
      </c>
      <c r="B4" s="7">
        <v>45547</v>
      </c>
      <c r="C4" s="29" t="s">
        <v>197</v>
      </c>
      <c r="D4" s="29">
        <v>185</v>
      </c>
      <c r="E4" s="8" t="s">
        <v>116</v>
      </c>
      <c r="F4" s="9" t="s">
        <v>25</v>
      </c>
      <c r="G4" s="30" t="s">
        <v>163</v>
      </c>
      <c r="H4" s="9" t="s">
        <v>25</v>
      </c>
      <c r="I4" s="26" t="s">
        <v>198</v>
      </c>
      <c r="J4" s="29">
        <v>11</v>
      </c>
      <c r="K4" s="29">
        <v>16</v>
      </c>
      <c r="L4" s="29">
        <v>350</v>
      </c>
      <c r="M4" s="38" t="s">
        <v>199</v>
      </c>
    </row>
    <row r="5" spans="1:22">
      <c r="A5" s="10">
        <v>1</v>
      </c>
      <c r="B5" s="7">
        <v>45554</v>
      </c>
      <c r="C5" s="8" t="s">
        <v>200</v>
      </c>
      <c r="D5" s="9">
        <v>100</v>
      </c>
      <c r="E5" s="8" t="s">
        <v>201</v>
      </c>
      <c r="F5" s="9" t="s">
        <v>25</v>
      </c>
      <c r="G5" s="8" t="s">
        <v>146</v>
      </c>
      <c r="H5" s="9" t="s">
        <v>25</v>
      </c>
      <c r="I5" s="8"/>
      <c r="J5" s="9">
        <v>16</v>
      </c>
      <c r="K5" s="9">
        <v>15</v>
      </c>
      <c r="L5" s="9">
        <v>500</v>
      </c>
      <c r="M5" s="9" t="s">
        <v>19</v>
      </c>
      <c r="U5"/>
      <c r="V5"/>
    </row>
    <row r="6" spans="1:22">
      <c r="A6" s="6">
        <v>1</v>
      </c>
      <c r="B6" s="7">
        <v>45561</v>
      </c>
      <c r="C6" s="8" t="s">
        <v>202</v>
      </c>
      <c r="D6" s="9">
        <v>100</v>
      </c>
      <c r="E6" s="8" t="s">
        <v>203</v>
      </c>
      <c r="F6" s="9" t="s">
        <v>25</v>
      </c>
      <c r="G6" s="8" t="s">
        <v>204</v>
      </c>
      <c r="H6" s="9" t="s">
        <v>25</v>
      </c>
      <c r="I6" s="8"/>
      <c r="J6" s="9">
        <v>19</v>
      </c>
      <c r="K6" s="9">
        <v>13.6</v>
      </c>
      <c r="L6" s="9">
        <v>606</v>
      </c>
      <c r="M6" s="9" t="s">
        <v>19</v>
      </c>
      <c r="U6"/>
      <c r="V6"/>
    </row>
    <row r="7" spans="1:22" ht="25.5">
      <c r="A7" s="10">
        <v>1</v>
      </c>
      <c r="B7" s="12">
        <v>45568</v>
      </c>
      <c r="C7" s="8" t="s">
        <v>205</v>
      </c>
      <c r="D7" s="9">
        <v>240</v>
      </c>
      <c r="E7" s="8" t="s">
        <v>206</v>
      </c>
      <c r="F7" s="9" t="s">
        <v>25</v>
      </c>
      <c r="G7" s="8" t="s">
        <v>207</v>
      </c>
      <c r="H7" s="9" t="s">
        <v>25</v>
      </c>
      <c r="I7" s="8" t="s">
        <v>208</v>
      </c>
      <c r="J7" s="9">
        <v>19</v>
      </c>
      <c r="K7" s="9">
        <v>15</v>
      </c>
      <c r="L7" s="9">
        <v>550</v>
      </c>
      <c r="M7" s="38" t="s">
        <v>209</v>
      </c>
      <c r="U7"/>
      <c r="V7"/>
    </row>
    <row r="8" spans="1:22" ht="25.5">
      <c r="A8" s="6">
        <v>1</v>
      </c>
      <c r="B8" s="12">
        <v>45575</v>
      </c>
      <c r="C8" s="30" t="s">
        <v>210</v>
      </c>
      <c r="D8" s="29">
        <v>114</v>
      </c>
      <c r="E8" s="8" t="s">
        <v>116</v>
      </c>
      <c r="F8" s="9" t="s">
        <v>25</v>
      </c>
      <c r="G8" s="30" t="s">
        <v>163</v>
      </c>
      <c r="H8" s="9" t="s">
        <v>25</v>
      </c>
      <c r="I8" s="29"/>
      <c r="J8" s="29">
        <v>20</v>
      </c>
      <c r="K8" s="29">
        <v>15.1</v>
      </c>
      <c r="L8" s="29">
        <v>716</v>
      </c>
      <c r="M8" s="38" t="s">
        <v>211</v>
      </c>
    </row>
    <row r="9" spans="1:22">
      <c r="A9" s="13">
        <v>0</v>
      </c>
      <c r="B9" s="14">
        <v>45582</v>
      </c>
      <c r="C9" s="41"/>
      <c r="D9" s="16"/>
      <c r="E9" s="15"/>
      <c r="F9" s="16"/>
      <c r="G9" s="15"/>
      <c r="H9" s="16"/>
      <c r="I9" s="15"/>
      <c r="J9" s="16"/>
      <c r="K9" s="16"/>
      <c r="L9" s="16"/>
      <c r="M9" s="16" t="s">
        <v>30</v>
      </c>
      <c r="N9"/>
      <c r="O9"/>
      <c r="P9"/>
      <c r="Q9"/>
      <c r="R9"/>
      <c r="S9"/>
      <c r="T9"/>
      <c r="U9"/>
      <c r="V9"/>
    </row>
    <row r="10" spans="1:22">
      <c r="A10" s="10">
        <v>1</v>
      </c>
      <c r="B10" s="12">
        <v>45589</v>
      </c>
      <c r="C10" s="8" t="s">
        <v>212</v>
      </c>
      <c r="D10" s="9">
        <v>120</v>
      </c>
      <c r="E10" s="8" t="s">
        <v>44</v>
      </c>
      <c r="F10" s="9" t="s">
        <v>25</v>
      </c>
      <c r="G10" s="8" t="s">
        <v>213</v>
      </c>
      <c r="H10" s="9" t="s">
        <v>25</v>
      </c>
      <c r="I10" s="8"/>
      <c r="J10" s="9">
        <v>9</v>
      </c>
      <c r="K10" s="9">
        <v>16</v>
      </c>
      <c r="L10" s="9">
        <v>750</v>
      </c>
      <c r="M10" s="9" t="s">
        <v>19</v>
      </c>
    </row>
    <row r="11" spans="1:22">
      <c r="A11" s="10">
        <v>1</v>
      </c>
      <c r="B11" s="12">
        <v>45596</v>
      </c>
      <c r="C11" s="8" t="s">
        <v>214</v>
      </c>
      <c r="D11" s="9">
        <v>88</v>
      </c>
      <c r="E11" s="8" t="s">
        <v>116</v>
      </c>
      <c r="F11" s="9" t="s">
        <v>25</v>
      </c>
      <c r="G11" s="8" t="s">
        <v>215</v>
      </c>
      <c r="H11" s="9" t="s">
        <v>25</v>
      </c>
      <c r="I11" s="8"/>
      <c r="J11" s="9">
        <v>16</v>
      </c>
      <c r="K11" s="9">
        <v>15</v>
      </c>
      <c r="L11" s="9">
        <v>500</v>
      </c>
      <c r="M11" s="9" t="s">
        <v>216</v>
      </c>
    </row>
    <row r="12" spans="1:22">
      <c r="A12" s="6">
        <v>1</v>
      </c>
      <c r="B12" s="12">
        <v>45603</v>
      </c>
      <c r="C12" s="8" t="s">
        <v>217</v>
      </c>
      <c r="D12" s="9">
        <v>180</v>
      </c>
      <c r="E12" s="8" t="s">
        <v>203</v>
      </c>
      <c r="F12" s="9" t="s">
        <v>25</v>
      </c>
      <c r="G12" s="8" t="s">
        <v>132</v>
      </c>
      <c r="H12" s="9" t="s">
        <v>17</v>
      </c>
      <c r="I12" s="8"/>
      <c r="J12" s="9">
        <v>17</v>
      </c>
      <c r="K12" s="9">
        <v>19.600000000000001</v>
      </c>
      <c r="L12" s="9">
        <v>400</v>
      </c>
      <c r="M12" s="11" t="s">
        <v>218</v>
      </c>
    </row>
    <row r="13" spans="1:22">
      <c r="A13" s="6">
        <v>1</v>
      </c>
      <c r="B13" s="12">
        <v>45610</v>
      </c>
      <c r="C13" s="8" t="s">
        <v>219</v>
      </c>
      <c r="D13" s="9">
        <v>72</v>
      </c>
      <c r="E13" s="8" t="s">
        <v>220</v>
      </c>
      <c r="F13" s="9" t="s">
        <v>25</v>
      </c>
      <c r="G13" s="8" t="s">
        <v>221</v>
      </c>
      <c r="H13" s="9" t="s">
        <v>25</v>
      </c>
      <c r="I13" s="8"/>
      <c r="J13" s="9">
        <v>20</v>
      </c>
      <c r="K13" s="9">
        <v>18</v>
      </c>
      <c r="L13" s="9">
        <v>700</v>
      </c>
      <c r="M13" s="11" t="s">
        <v>19</v>
      </c>
    </row>
    <row r="14" spans="1:22">
      <c r="A14" s="6">
        <v>1</v>
      </c>
      <c r="B14" s="12">
        <v>45617</v>
      </c>
      <c r="C14" s="8" t="s">
        <v>222</v>
      </c>
      <c r="D14" s="9">
        <v>60</v>
      </c>
      <c r="E14" s="8" t="s">
        <v>203</v>
      </c>
      <c r="F14" s="9" t="s">
        <v>25</v>
      </c>
      <c r="G14" s="8" t="s">
        <v>204</v>
      </c>
      <c r="H14" s="9" t="s">
        <v>25</v>
      </c>
      <c r="I14" s="8"/>
      <c r="J14" s="9">
        <v>6</v>
      </c>
      <c r="K14" s="9">
        <v>12</v>
      </c>
      <c r="L14" s="9">
        <v>350</v>
      </c>
      <c r="M14" s="9" t="s">
        <v>223</v>
      </c>
    </row>
    <row r="15" spans="1:22">
      <c r="A15" s="6">
        <v>1</v>
      </c>
      <c r="B15" s="12">
        <v>45624</v>
      </c>
      <c r="C15" s="8" t="s">
        <v>224</v>
      </c>
      <c r="D15" s="9">
        <v>250</v>
      </c>
      <c r="E15" s="8" t="s">
        <v>201</v>
      </c>
      <c r="F15" s="9" t="s">
        <v>25</v>
      </c>
      <c r="G15" s="8" t="s">
        <v>146</v>
      </c>
      <c r="H15" s="9" t="s">
        <v>25</v>
      </c>
      <c r="I15" s="8"/>
      <c r="J15" s="9">
        <v>19</v>
      </c>
      <c r="K15" s="9">
        <v>14</v>
      </c>
      <c r="L15" s="9">
        <v>730</v>
      </c>
      <c r="M15" s="9" t="s">
        <v>19</v>
      </c>
    </row>
    <row r="16" spans="1:22">
      <c r="A16" s="10">
        <v>1</v>
      </c>
      <c r="B16" s="12">
        <v>45631</v>
      </c>
      <c r="C16" s="8" t="s">
        <v>225</v>
      </c>
      <c r="D16" s="9">
        <v>120</v>
      </c>
      <c r="E16" s="8" t="s">
        <v>203</v>
      </c>
      <c r="F16" s="9" t="s">
        <v>25</v>
      </c>
      <c r="G16" s="8" t="s">
        <v>226</v>
      </c>
      <c r="H16" s="9" t="s">
        <v>25</v>
      </c>
      <c r="I16" s="8"/>
      <c r="J16" s="9">
        <v>15</v>
      </c>
      <c r="K16" s="9">
        <v>17</v>
      </c>
      <c r="L16" s="9">
        <v>750</v>
      </c>
      <c r="M16" s="9" t="s">
        <v>19</v>
      </c>
    </row>
    <row r="17" spans="1:22">
      <c r="A17" s="6">
        <v>1</v>
      </c>
      <c r="B17" s="12">
        <v>45638</v>
      </c>
      <c r="C17" s="8" t="s">
        <v>227</v>
      </c>
      <c r="D17" s="9">
        <v>32</v>
      </c>
      <c r="E17" s="8" t="s">
        <v>228</v>
      </c>
      <c r="F17" s="9" t="s">
        <v>25</v>
      </c>
      <c r="G17" s="8" t="s">
        <v>229</v>
      </c>
      <c r="H17" s="9" t="s">
        <v>25</v>
      </c>
      <c r="I17" s="8" t="s">
        <v>116</v>
      </c>
      <c r="J17" s="9">
        <v>20</v>
      </c>
      <c r="K17" s="9">
        <v>17</v>
      </c>
      <c r="L17" s="9">
        <v>550</v>
      </c>
      <c r="M17" s="9" t="s">
        <v>230</v>
      </c>
    </row>
    <row r="18" spans="1:22">
      <c r="A18" s="6">
        <v>1</v>
      </c>
      <c r="B18" s="12">
        <v>45645</v>
      </c>
      <c r="C18" s="8" t="s">
        <v>15</v>
      </c>
      <c r="D18" s="9">
        <v>20</v>
      </c>
      <c r="E18" s="8" t="s">
        <v>208</v>
      </c>
      <c r="F18" s="9" t="s">
        <v>25</v>
      </c>
      <c r="G18" s="8" t="s">
        <v>207</v>
      </c>
      <c r="H18" s="9" t="s">
        <v>25</v>
      </c>
      <c r="I18" s="8"/>
      <c r="J18" s="9">
        <v>20</v>
      </c>
      <c r="K18" s="9">
        <v>7</v>
      </c>
      <c r="L18" s="9">
        <v>450</v>
      </c>
      <c r="M18" s="9" t="s">
        <v>19</v>
      </c>
    </row>
    <row r="19" spans="1:22">
      <c r="A19" s="19">
        <f>SUM(A4:A18)</f>
        <v>14</v>
      </c>
      <c r="B19" s="20"/>
      <c r="C19" s="21"/>
      <c r="D19" s="19">
        <f>SUM(D4:D18)</f>
        <v>1681</v>
      </c>
      <c r="E19" s="21"/>
      <c r="F19" s="19"/>
      <c r="G19" s="21"/>
      <c r="H19" s="19"/>
      <c r="I19" s="19"/>
      <c r="J19" s="19">
        <f>SUM(J4:J18)</f>
        <v>227</v>
      </c>
      <c r="K19" s="19">
        <f>SUM(K4:K18)</f>
        <v>210.3</v>
      </c>
      <c r="L19" s="19">
        <f>SUM(L4:L18)</f>
        <v>7902</v>
      </c>
      <c r="M19" s="22"/>
    </row>
    <row r="21" spans="1:22" ht="25.5">
      <c r="A21" s="144" t="s">
        <v>51</v>
      </c>
      <c r="B21" s="144"/>
      <c r="C21" s="144"/>
      <c r="D21" s="144"/>
      <c r="E21" s="144"/>
      <c r="F21" s="144"/>
      <c r="G21" s="144"/>
      <c r="H21" s="144"/>
      <c r="I21" s="144"/>
      <c r="J21" s="144"/>
      <c r="K21" s="144"/>
      <c r="L21" s="144"/>
      <c r="M21" s="144"/>
    </row>
    <row r="22" spans="1:22">
      <c r="A22" s="3" t="str">
        <f>3:3</f>
        <v>Faite</v>
      </c>
      <c r="B22" s="4" t="s">
        <v>3</v>
      </c>
      <c r="C22" s="5" t="str">
        <f t="shared" ref="C22:M22" si="0">C3</f>
        <v>Lieu de la mission</v>
      </c>
      <c r="D22" s="3" t="str">
        <f t="shared" si="0"/>
        <v>Trajet A/R</v>
      </c>
      <c r="E22" s="5" t="str">
        <f t="shared" si="0"/>
        <v>Animateur n°1</v>
      </c>
      <c r="F22" s="3" t="str">
        <f t="shared" si="0"/>
        <v>Véhicule Animateur 1</v>
      </c>
      <c r="G22" s="5" t="str">
        <f t="shared" si="0"/>
        <v>Animateur n°2</v>
      </c>
      <c r="H22" s="3" t="str">
        <f t="shared" si="0"/>
        <v>Véhicule Animateur 2</v>
      </c>
      <c r="I22" s="3" t="str">
        <f t="shared" si="0"/>
        <v>Animateur n°3</v>
      </c>
      <c r="J22" s="3" t="str">
        <f t="shared" si="0"/>
        <v>Participants</v>
      </c>
      <c r="K22" s="3" t="str">
        <f t="shared" si="0"/>
        <v>Km</v>
      </c>
      <c r="L22" s="3" t="str">
        <f t="shared" si="0"/>
        <v>D+</v>
      </c>
      <c r="M22" s="3" t="str">
        <f t="shared" si="0"/>
        <v>Commentaire</v>
      </c>
    </row>
    <row r="23" spans="1:22">
      <c r="A23" s="23">
        <v>1</v>
      </c>
      <c r="B23" s="24">
        <v>45666</v>
      </c>
      <c r="C23" s="8" t="s">
        <v>231</v>
      </c>
      <c r="D23" s="9">
        <v>60</v>
      </c>
      <c r="E23" s="8" t="s">
        <v>201</v>
      </c>
      <c r="F23" s="9" t="s">
        <v>25</v>
      </c>
      <c r="G23" s="8" t="s">
        <v>44</v>
      </c>
      <c r="H23" s="9" t="s">
        <v>25</v>
      </c>
      <c r="I23" s="8"/>
      <c r="J23" s="9">
        <v>21</v>
      </c>
      <c r="K23" s="9">
        <v>15</v>
      </c>
      <c r="L23" s="9">
        <v>650</v>
      </c>
      <c r="M23" s="9" t="s">
        <v>19</v>
      </c>
    </row>
    <row r="24" spans="1:22">
      <c r="A24" s="23">
        <v>1</v>
      </c>
      <c r="B24" s="24">
        <v>45673</v>
      </c>
      <c r="C24" s="8" t="s">
        <v>232</v>
      </c>
      <c r="D24" s="9">
        <v>135</v>
      </c>
      <c r="E24" s="8" t="s">
        <v>203</v>
      </c>
      <c r="F24" s="9" t="s">
        <v>25</v>
      </c>
      <c r="G24" s="8" t="s">
        <v>233</v>
      </c>
      <c r="H24" s="9" t="s">
        <v>25</v>
      </c>
      <c r="I24" s="8"/>
      <c r="J24" s="9">
        <v>21</v>
      </c>
      <c r="K24" s="9">
        <v>17</v>
      </c>
      <c r="L24" s="9">
        <v>545</v>
      </c>
      <c r="M24" s="9" t="s">
        <v>19</v>
      </c>
    </row>
    <row r="25" spans="1:22">
      <c r="A25" s="23">
        <v>1</v>
      </c>
      <c r="B25" s="24">
        <v>45680</v>
      </c>
      <c r="C25" s="8" t="s">
        <v>234</v>
      </c>
      <c r="D25" s="9">
        <v>140</v>
      </c>
      <c r="E25" s="8" t="s">
        <v>201</v>
      </c>
      <c r="F25" s="9" t="s">
        <v>25</v>
      </c>
      <c r="G25" s="47" t="s">
        <v>143</v>
      </c>
      <c r="H25" s="9" t="s">
        <v>25</v>
      </c>
      <c r="I25" s="8"/>
      <c r="J25" s="9">
        <v>7</v>
      </c>
      <c r="K25" s="9">
        <v>16</v>
      </c>
      <c r="L25" s="9">
        <v>600</v>
      </c>
      <c r="M25" s="9" t="s">
        <v>19</v>
      </c>
    </row>
    <row r="26" spans="1:22">
      <c r="A26" s="13">
        <v>0</v>
      </c>
      <c r="B26" s="14">
        <v>45687</v>
      </c>
      <c r="C26" s="41"/>
      <c r="D26" s="16"/>
      <c r="E26" s="15"/>
      <c r="F26" s="16"/>
      <c r="G26" s="15"/>
      <c r="H26" s="16"/>
      <c r="I26" s="15"/>
      <c r="J26" s="16"/>
      <c r="K26" s="16"/>
      <c r="L26" s="16"/>
      <c r="M26" s="16" t="s">
        <v>30</v>
      </c>
      <c r="N26"/>
      <c r="O26"/>
      <c r="P26"/>
      <c r="Q26"/>
      <c r="R26"/>
      <c r="S26"/>
      <c r="T26"/>
      <c r="U26"/>
      <c r="V26"/>
    </row>
    <row r="27" spans="1:22">
      <c r="A27" s="23">
        <v>1</v>
      </c>
      <c r="B27" s="24">
        <v>45694</v>
      </c>
      <c r="C27" s="8" t="s">
        <v>235</v>
      </c>
      <c r="D27" s="9">
        <v>216</v>
      </c>
      <c r="E27" s="8" t="s">
        <v>236</v>
      </c>
      <c r="F27" s="9" t="s">
        <v>25</v>
      </c>
      <c r="G27" s="47" t="s">
        <v>204</v>
      </c>
      <c r="H27" s="9" t="s">
        <v>25</v>
      </c>
      <c r="I27" s="8"/>
      <c r="J27" s="9">
        <v>19</v>
      </c>
      <c r="K27" s="9">
        <v>16</v>
      </c>
      <c r="L27" s="9">
        <v>300</v>
      </c>
      <c r="M27" s="9" t="s">
        <v>237</v>
      </c>
    </row>
    <row r="28" spans="1:22">
      <c r="A28" s="13">
        <v>0</v>
      </c>
      <c r="B28" s="14">
        <v>45701</v>
      </c>
      <c r="C28" s="41"/>
      <c r="D28" s="16"/>
      <c r="E28" s="15"/>
      <c r="F28" s="16"/>
      <c r="G28" s="15"/>
      <c r="H28" s="16"/>
      <c r="I28" s="15"/>
      <c r="J28" s="16"/>
      <c r="K28" s="16"/>
      <c r="L28" s="16"/>
      <c r="M28" s="16" t="s">
        <v>238</v>
      </c>
      <c r="N28"/>
      <c r="O28"/>
      <c r="P28"/>
      <c r="Q28"/>
      <c r="R28"/>
      <c r="S28"/>
      <c r="T28"/>
      <c r="U28"/>
      <c r="V28"/>
    </row>
    <row r="29" spans="1:22">
      <c r="A29" s="23">
        <v>1</v>
      </c>
      <c r="B29" s="24">
        <v>45708</v>
      </c>
      <c r="C29" s="8" t="s">
        <v>239</v>
      </c>
      <c r="D29" s="9">
        <v>120</v>
      </c>
      <c r="E29" s="8" t="s">
        <v>44</v>
      </c>
      <c r="F29" s="9" t="s">
        <v>25</v>
      </c>
      <c r="G29" s="8" t="s">
        <v>145</v>
      </c>
      <c r="H29" s="9" t="s">
        <v>25</v>
      </c>
      <c r="I29" s="8"/>
      <c r="J29" s="9">
        <v>20</v>
      </c>
      <c r="K29" s="9">
        <v>14.5</v>
      </c>
      <c r="L29" s="9">
        <v>600</v>
      </c>
      <c r="M29" s="9" t="s">
        <v>19</v>
      </c>
    </row>
    <row r="30" spans="1:22">
      <c r="A30" s="23">
        <v>1</v>
      </c>
      <c r="B30" s="24">
        <v>45715</v>
      </c>
      <c r="C30" s="8" t="s">
        <v>109</v>
      </c>
      <c r="D30" s="9">
        <v>80</v>
      </c>
      <c r="E30" s="8" t="s">
        <v>203</v>
      </c>
      <c r="F30" s="9" t="s">
        <v>25</v>
      </c>
      <c r="G30" s="8" t="s">
        <v>132</v>
      </c>
      <c r="H30" s="9" t="s">
        <v>25</v>
      </c>
      <c r="I30" s="8"/>
      <c r="J30" s="9">
        <v>17</v>
      </c>
      <c r="K30" s="9">
        <v>17</v>
      </c>
      <c r="L30" s="9">
        <v>800</v>
      </c>
      <c r="M30" s="9" t="s">
        <v>19</v>
      </c>
    </row>
    <row r="31" spans="1:22">
      <c r="A31" s="23">
        <v>1</v>
      </c>
      <c r="B31" s="24">
        <v>45722</v>
      </c>
      <c r="C31" s="8" t="s">
        <v>240</v>
      </c>
      <c r="D31" s="9">
        <v>120</v>
      </c>
      <c r="E31" s="8" t="s">
        <v>228</v>
      </c>
      <c r="F31" s="9" t="s">
        <v>25</v>
      </c>
      <c r="G31" s="8" t="s">
        <v>229</v>
      </c>
      <c r="H31" s="9" t="s">
        <v>25</v>
      </c>
      <c r="I31" s="8" t="s">
        <v>241</v>
      </c>
      <c r="J31" s="9">
        <v>17</v>
      </c>
      <c r="K31" s="9">
        <v>15</v>
      </c>
      <c r="L31" s="9">
        <v>350</v>
      </c>
      <c r="M31" s="9" t="s">
        <v>19</v>
      </c>
    </row>
    <row r="32" spans="1:22">
      <c r="A32" s="23">
        <v>1</v>
      </c>
      <c r="B32" s="24">
        <v>45729</v>
      </c>
      <c r="C32" s="8" t="s">
        <v>179</v>
      </c>
      <c r="D32" s="9">
        <v>48</v>
      </c>
      <c r="E32" s="8" t="s">
        <v>242</v>
      </c>
      <c r="F32" s="9" t="s">
        <v>25</v>
      </c>
      <c r="G32" s="8" t="s">
        <v>220</v>
      </c>
      <c r="H32" s="9" t="s">
        <v>25</v>
      </c>
      <c r="I32" s="8"/>
      <c r="J32" s="9">
        <v>8</v>
      </c>
      <c r="K32" s="9">
        <v>18</v>
      </c>
      <c r="L32" s="9">
        <v>400</v>
      </c>
      <c r="M32" s="9" t="s">
        <v>19</v>
      </c>
    </row>
    <row r="33" spans="1:22">
      <c r="A33" s="13">
        <v>0</v>
      </c>
      <c r="B33" s="14">
        <v>45736</v>
      </c>
      <c r="C33" s="41"/>
      <c r="D33" s="16"/>
      <c r="E33" s="15"/>
      <c r="F33" s="16"/>
      <c r="G33" s="15"/>
      <c r="H33" s="16"/>
      <c r="I33" s="15"/>
      <c r="J33" s="16"/>
      <c r="K33" s="16"/>
      <c r="L33" s="16"/>
      <c r="M33" s="16" t="s">
        <v>30</v>
      </c>
      <c r="N33"/>
      <c r="O33"/>
      <c r="P33"/>
      <c r="Q33"/>
      <c r="R33"/>
      <c r="S33"/>
      <c r="T33"/>
      <c r="U33"/>
      <c r="V33"/>
    </row>
    <row r="34" spans="1:22">
      <c r="A34" s="23">
        <v>1</v>
      </c>
      <c r="B34" s="24">
        <v>45743</v>
      </c>
      <c r="C34" s="8" t="s">
        <v>243</v>
      </c>
      <c r="D34" s="9">
        <v>220</v>
      </c>
      <c r="E34" s="8" t="s">
        <v>228</v>
      </c>
      <c r="F34" s="9" t="s">
        <v>25</v>
      </c>
      <c r="G34" s="8" t="s">
        <v>229</v>
      </c>
      <c r="H34" s="9" t="s">
        <v>25</v>
      </c>
      <c r="I34" s="8"/>
      <c r="J34" s="9">
        <v>29</v>
      </c>
      <c r="K34" s="9">
        <v>17</v>
      </c>
      <c r="L34" s="9">
        <v>550</v>
      </c>
      <c r="M34" s="9" t="s">
        <v>244</v>
      </c>
    </row>
    <row r="35" spans="1:22">
      <c r="A35" s="19">
        <f>SUM(A23:A34)</f>
        <v>9</v>
      </c>
      <c r="B35" s="20"/>
      <c r="C35" s="21"/>
      <c r="D35" s="19">
        <f>SUM(D23:D34)</f>
        <v>1139</v>
      </c>
      <c r="E35" s="21"/>
      <c r="F35" s="19"/>
      <c r="G35" s="21"/>
      <c r="H35" s="19"/>
      <c r="I35" s="19"/>
      <c r="J35" s="19">
        <f>SUM(J23:J34)</f>
        <v>159</v>
      </c>
      <c r="K35" s="19">
        <f>SUM(K23:K34)</f>
        <v>145.5</v>
      </c>
      <c r="L35" s="19">
        <f>SUM(L23:L34)</f>
        <v>4795</v>
      </c>
      <c r="M35" s="22"/>
    </row>
    <row r="37" spans="1:22" ht="25.5">
      <c r="A37" s="144" t="s">
        <v>68</v>
      </c>
      <c r="B37" s="144"/>
      <c r="C37" s="144"/>
      <c r="D37" s="144"/>
      <c r="E37" s="144"/>
      <c r="F37" s="144"/>
      <c r="G37" s="144"/>
      <c r="H37" s="144"/>
      <c r="I37" s="144"/>
      <c r="J37" s="144"/>
      <c r="K37" s="144"/>
      <c r="L37" s="144"/>
      <c r="M37" s="144"/>
    </row>
    <row r="38" spans="1:22">
      <c r="A38" s="3" t="s">
        <v>2</v>
      </c>
      <c r="B38" s="4" t="str">
        <f t="shared" ref="B38:M38" si="1">B3</f>
        <v>Date</v>
      </c>
      <c r="C38" s="5" t="str">
        <f t="shared" si="1"/>
        <v>Lieu de la mission</v>
      </c>
      <c r="D38" s="3" t="str">
        <f t="shared" si="1"/>
        <v>Trajet A/R</v>
      </c>
      <c r="E38" s="5" t="str">
        <f t="shared" si="1"/>
        <v>Animateur n°1</v>
      </c>
      <c r="F38" s="3" t="str">
        <f t="shared" si="1"/>
        <v>Véhicule Animateur 1</v>
      </c>
      <c r="G38" s="5" t="str">
        <f t="shared" si="1"/>
        <v>Animateur n°2</v>
      </c>
      <c r="H38" s="3" t="str">
        <f t="shared" si="1"/>
        <v>Véhicule Animateur 2</v>
      </c>
      <c r="I38" s="3" t="str">
        <f t="shared" si="1"/>
        <v>Animateur n°3</v>
      </c>
      <c r="J38" s="3" t="str">
        <f t="shared" si="1"/>
        <v>Participants</v>
      </c>
      <c r="K38" s="3" t="str">
        <f t="shared" si="1"/>
        <v>Km</v>
      </c>
      <c r="L38" s="3" t="str">
        <f t="shared" si="1"/>
        <v>D+</v>
      </c>
      <c r="M38" s="3" t="str">
        <f t="shared" si="1"/>
        <v>Commentaire</v>
      </c>
    </row>
    <row r="39" spans="1:22">
      <c r="A39" s="27">
        <v>1</v>
      </c>
      <c r="B39" s="12">
        <v>45750</v>
      </c>
      <c r="C39" s="28" t="s">
        <v>351</v>
      </c>
      <c r="D39" s="27">
        <v>198</v>
      </c>
      <c r="E39" s="28" t="s">
        <v>159</v>
      </c>
      <c r="F39" s="27" t="s">
        <v>22</v>
      </c>
      <c r="G39" s="28" t="s">
        <v>229</v>
      </c>
      <c r="H39" s="29" t="s">
        <v>25</v>
      </c>
      <c r="I39" s="29"/>
      <c r="J39" s="29">
        <v>12</v>
      </c>
      <c r="K39" s="29">
        <v>13</v>
      </c>
      <c r="L39" s="29">
        <v>797</v>
      </c>
      <c r="M39" s="29" t="s">
        <v>382</v>
      </c>
    </row>
    <row r="40" spans="1:22">
      <c r="A40" s="132">
        <v>0</v>
      </c>
      <c r="B40" s="12">
        <v>45757</v>
      </c>
      <c r="C40" s="30"/>
      <c r="D40" s="29"/>
      <c r="E40" s="30"/>
      <c r="F40" s="29"/>
      <c r="G40" s="30"/>
      <c r="H40" s="29"/>
      <c r="I40" s="29"/>
      <c r="J40" s="29"/>
      <c r="K40" s="29"/>
      <c r="L40" s="29"/>
      <c r="M40" s="29"/>
    </row>
    <row r="41" spans="1:22">
      <c r="A41" s="27">
        <v>1</v>
      </c>
      <c r="B41" s="12">
        <v>45764</v>
      </c>
      <c r="C41" s="30" t="s">
        <v>280</v>
      </c>
      <c r="D41" s="29">
        <v>110</v>
      </c>
      <c r="E41" s="30" t="s">
        <v>159</v>
      </c>
      <c r="F41" s="29" t="s">
        <v>22</v>
      </c>
      <c r="G41" s="30" t="s">
        <v>392</v>
      </c>
      <c r="H41" s="29" t="s">
        <v>22</v>
      </c>
      <c r="I41" s="29" t="s">
        <v>228</v>
      </c>
      <c r="J41" s="29">
        <v>13</v>
      </c>
      <c r="K41" s="29">
        <v>15</v>
      </c>
      <c r="L41" s="29">
        <v>600</v>
      </c>
      <c r="M41" s="29" t="s">
        <v>382</v>
      </c>
    </row>
    <row r="42" spans="1:22">
      <c r="A42" s="27">
        <v>1</v>
      </c>
      <c r="B42" s="12">
        <v>45771</v>
      </c>
      <c r="C42" s="30" t="s">
        <v>393</v>
      </c>
      <c r="D42" s="29">
        <v>76</v>
      </c>
      <c r="E42" s="30" t="s">
        <v>159</v>
      </c>
      <c r="F42" s="29" t="s">
        <v>22</v>
      </c>
      <c r="G42" s="30" t="s">
        <v>229</v>
      </c>
      <c r="H42" s="29" t="s">
        <v>25</v>
      </c>
      <c r="I42" s="29"/>
      <c r="J42" s="29">
        <v>14</v>
      </c>
      <c r="K42" s="29">
        <v>13</v>
      </c>
      <c r="L42" s="29">
        <v>800</v>
      </c>
      <c r="M42" s="29" t="s">
        <v>394</v>
      </c>
    </row>
    <row r="43" spans="1:22">
      <c r="A43" s="27">
        <v>1</v>
      </c>
      <c r="B43" s="12">
        <v>45778</v>
      </c>
      <c r="C43" s="28" t="s">
        <v>398</v>
      </c>
      <c r="D43" s="27">
        <v>140</v>
      </c>
      <c r="E43" s="28" t="s">
        <v>203</v>
      </c>
      <c r="F43" s="27" t="s">
        <v>25</v>
      </c>
      <c r="G43" s="28" t="s">
        <v>399</v>
      </c>
      <c r="H43" s="29" t="s">
        <v>25</v>
      </c>
      <c r="I43" s="29"/>
      <c r="J43" s="29">
        <v>22</v>
      </c>
      <c r="K43" s="29" t="s">
        <v>400</v>
      </c>
      <c r="L43" s="29">
        <v>1272</v>
      </c>
      <c r="M43" s="29" t="s">
        <v>401</v>
      </c>
    </row>
    <row r="44" spans="1:22">
      <c r="A44" s="27">
        <v>0</v>
      </c>
      <c r="B44" s="12">
        <v>45785</v>
      </c>
      <c r="C44" s="28"/>
      <c r="D44" s="27"/>
      <c r="E44" s="28"/>
      <c r="F44" s="27"/>
      <c r="G44" s="28"/>
      <c r="H44" s="29"/>
      <c r="I44" s="29"/>
      <c r="J44" s="29"/>
      <c r="K44" s="29"/>
      <c r="L44" s="29"/>
      <c r="M44" s="29"/>
    </row>
    <row r="45" spans="1:22">
      <c r="A45" s="27">
        <v>0</v>
      </c>
      <c r="B45" s="12">
        <v>45792</v>
      </c>
      <c r="C45" s="30"/>
      <c r="D45" s="29"/>
      <c r="E45" s="30"/>
      <c r="F45" s="29"/>
      <c r="G45" s="30"/>
      <c r="H45" s="29"/>
      <c r="I45" s="29"/>
      <c r="J45" s="29"/>
      <c r="K45" s="29"/>
      <c r="L45" s="29"/>
      <c r="M45" s="29"/>
    </row>
    <row r="46" spans="1:22">
      <c r="A46" s="27">
        <v>0</v>
      </c>
      <c r="B46" s="12">
        <v>45799</v>
      </c>
      <c r="C46" s="28"/>
      <c r="D46" s="27"/>
      <c r="E46" s="28"/>
      <c r="F46" s="27"/>
      <c r="G46" s="28"/>
      <c r="H46" s="29"/>
      <c r="I46" s="29"/>
      <c r="J46" s="29"/>
      <c r="K46" s="29"/>
      <c r="L46" s="29"/>
      <c r="M46" s="29"/>
    </row>
    <row r="47" spans="1:22">
      <c r="A47" s="27">
        <v>0</v>
      </c>
      <c r="B47" s="12">
        <v>45806</v>
      </c>
      <c r="C47" s="28"/>
      <c r="D47" s="27"/>
      <c r="E47" s="28"/>
      <c r="F47" s="27"/>
      <c r="G47" s="28"/>
      <c r="H47" s="29"/>
      <c r="I47" s="29"/>
      <c r="J47" s="29"/>
      <c r="K47" s="29"/>
      <c r="L47" s="29"/>
      <c r="M47" s="29"/>
    </row>
    <row r="48" spans="1:22">
      <c r="A48" s="27">
        <v>0</v>
      </c>
      <c r="B48" s="12">
        <v>45813</v>
      </c>
      <c r="C48" s="28"/>
      <c r="D48" s="27"/>
      <c r="E48" s="28"/>
      <c r="F48" s="27"/>
      <c r="G48" s="28"/>
      <c r="H48" s="29"/>
      <c r="I48" s="29"/>
      <c r="J48" s="29"/>
      <c r="K48" s="29"/>
      <c r="L48" s="29"/>
      <c r="M48" s="29"/>
    </row>
    <row r="49" spans="1:13">
      <c r="A49" s="27">
        <v>0</v>
      </c>
      <c r="B49" s="12">
        <v>45820</v>
      </c>
      <c r="C49" s="28"/>
      <c r="D49" s="27"/>
      <c r="E49" s="28"/>
      <c r="F49" s="27"/>
      <c r="G49" s="28"/>
      <c r="H49" s="29"/>
      <c r="I49" s="29"/>
      <c r="J49" s="29"/>
      <c r="K49" s="29"/>
      <c r="L49" s="29"/>
      <c r="M49" s="29"/>
    </row>
    <row r="50" spans="1:13">
      <c r="A50" s="27">
        <v>0</v>
      </c>
      <c r="B50" s="12">
        <v>45827</v>
      </c>
      <c r="C50" s="28"/>
      <c r="D50" s="27"/>
      <c r="E50" s="28"/>
      <c r="F50" s="27"/>
      <c r="G50" s="28"/>
      <c r="H50" s="29"/>
      <c r="I50" s="29"/>
      <c r="J50" s="29"/>
      <c r="K50" s="29"/>
      <c r="L50" s="29"/>
      <c r="M50" s="29"/>
    </row>
    <row r="51" spans="1:13">
      <c r="A51" s="27">
        <v>0</v>
      </c>
      <c r="B51" s="12">
        <v>45834</v>
      </c>
      <c r="C51" s="28"/>
      <c r="D51" s="27"/>
      <c r="E51" s="28"/>
      <c r="F51" s="27"/>
      <c r="G51" s="28"/>
      <c r="H51" s="29"/>
      <c r="I51" s="29"/>
      <c r="J51" s="29"/>
      <c r="K51" s="29"/>
      <c r="L51" s="29"/>
      <c r="M51" s="29"/>
    </row>
    <row r="52" spans="1:13">
      <c r="A52" s="19">
        <f>SUM(A39:A51)</f>
        <v>4</v>
      </c>
      <c r="B52" s="20"/>
      <c r="C52" s="21"/>
      <c r="D52" s="19">
        <f>SUM(D39:D51)</f>
        <v>524</v>
      </c>
      <c r="E52" s="21"/>
      <c r="F52" s="19"/>
      <c r="G52" s="21"/>
      <c r="H52" s="19"/>
      <c r="I52" s="19"/>
      <c r="J52" s="19">
        <f>SUM(J39:J51)</f>
        <v>61</v>
      </c>
      <c r="K52" s="19">
        <f>SUM(K39:K51)</f>
        <v>41</v>
      </c>
      <c r="L52" s="19">
        <f>SUM(L39:L51)</f>
        <v>3469</v>
      </c>
      <c r="M52" s="22"/>
    </row>
    <row r="56" spans="1:13">
      <c r="J56" s="31"/>
      <c r="K56" s="31"/>
      <c r="L56" s="31"/>
    </row>
  </sheetData>
  <mergeCells count="4">
    <mergeCell ref="A1:M1"/>
    <mergeCell ref="A2:M2"/>
    <mergeCell ref="A21:M21"/>
    <mergeCell ref="A37:M37"/>
  </mergeCells>
  <conditionalFormatting sqref="A39:A51 A4:A18 A23:A34">
    <cfRule type="cellIs" dxfId="7" priority="2" operator="equal">
      <formula>1</formula>
    </cfRule>
    <cfRule type="cellIs" dxfId="6" priority="3" operator="lessThan">
      <formula>1</formula>
    </cfRule>
  </conditionalFormatting>
  <pageMargins left="0.78749999999999998" right="0.78749999999999998" top="1.0249999999999999" bottom="1.0249999999999999" header="0.78749999999999998" footer="0.78749999999999998"/>
  <pageSetup paperSize="9" orientation="portrait" horizontalDpi="300" verticalDpi="300"/>
  <headerFooter>
    <oddHeader>&amp;C&amp;A</oddHeader>
    <oddFooter>&amp;CPage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T59"/>
  <sheetViews>
    <sheetView topLeftCell="A22" zoomScale="90" zoomScaleNormal="90" workbookViewId="0">
      <selection activeCell="E66" sqref="E66"/>
    </sheetView>
  </sheetViews>
  <sheetFormatPr baseColWidth="10" defaultColWidth="13.140625" defaultRowHeight="12.75"/>
  <cols>
    <col min="1" max="1" width="5.85546875" style="1" customWidth="1"/>
    <col min="2" max="2" width="11.140625" style="2" customWidth="1"/>
    <col min="3" max="3" width="36.7109375" customWidth="1"/>
    <col min="4" max="4" width="10" style="1" customWidth="1"/>
    <col min="5" max="5" width="21.140625" customWidth="1"/>
    <col min="6" max="6" width="19.7109375" style="1" customWidth="1"/>
    <col min="7" max="7" width="19.28515625" customWidth="1"/>
    <col min="8" max="8" width="19.7109375" style="1" customWidth="1"/>
    <col min="9" max="9" width="18.28515625" style="1" customWidth="1"/>
    <col min="10" max="10" width="11.5703125" style="1" customWidth="1"/>
    <col min="11" max="11" width="4.42578125" style="1" customWidth="1"/>
    <col min="12" max="12" width="6" style="1" customWidth="1"/>
    <col min="13" max="13" width="45" style="1" customWidth="1"/>
    <col min="14" max="20" width="11.5703125" style="1" customWidth="1"/>
  </cols>
  <sheetData>
    <row r="1" spans="1:20" ht="25.5">
      <c r="A1" s="139" t="s">
        <v>0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</row>
    <row r="2" spans="1:20" ht="25.5">
      <c r="A2" s="145" t="s">
        <v>1</v>
      </c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</row>
    <row r="3" spans="1:20">
      <c r="A3" s="3" t="s">
        <v>2</v>
      </c>
      <c r="B3" s="4" t="s">
        <v>3</v>
      </c>
      <c r="C3" s="5" t="s">
        <v>4</v>
      </c>
      <c r="D3" s="3" t="s">
        <v>5</v>
      </c>
      <c r="E3" s="5" t="s">
        <v>6</v>
      </c>
      <c r="F3" s="3" t="s">
        <v>7</v>
      </c>
      <c r="G3" s="5" t="s">
        <v>8</v>
      </c>
      <c r="H3" s="3" t="s">
        <v>9</v>
      </c>
      <c r="I3" s="5" t="s">
        <v>10</v>
      </c>
      <c r="J3" s="3" t="s">
        <v>11</v>
      </c>
      <c r="K3" s="3" t="s">
        <v>12</v>
      </c>
      <c r="L3" s="3" t="s">
        <v>13</v>
      </c>
      <c r="M3" s="3" t="s">
        <v>14</v>
      </c>
      <c r="N3"/>
      <c r="O3"/>
      <c r="P3"/>
      <c r="Q3"/>
      <c r="R3"/>
      <c r="S3"/>
      <c r="T3"/>
    </row>
    <row r="4" spans="1:20">
      <c r="A4" s="6">
        <v>1</v>
      </c>
      <c r="B4" s="12">
        <v>45547</v>
      </c>
      <c r="C4" s="8" t="s">
        <v>245</v>
      </c>
      <c r="D4" s="9">
        <v>30</v>
      </c>
      <c r="E4" s="8" t="s">
        <v>246</v>
      </c>
      <c r="F4" s="9" t="s">
        <v>25</v>
      </c>
      <c r="G4" s="8" t="s">
        <v>133</v>
      </c>
      <c r="H4" s="9" t="s">
        <v>17</v>
      </c>
      <c r="I4" s="8"/>
      <c r="J4" s="9">
        <v>12</v>
      </c>
      <c r="K4" s="9">
        <v>8</v>
      </c>
      <c r="L4" s="9">
        <v>120</v>
      </c>
      <c r="M4" s="9" t="s">
        <v>19</v>
      </c>
      <c r="S4"/>
      <c r="T4"/>
    </row>
    <row r="5" spans="1:20">
      <c r="A5" s="10">
        <v>1</v>
      </c>
      <c r="B5" s="7">
        <v>45554</v>
      </c>
      <c r="C5" s="8" t="s">
        <v>247</v>
      </c>
      <c r="D5" s="9">
        <v>70</v>
      </c>
      <c r="E5" s="8" t="s">
        <v>96</v>
      </c>
      <c r="F5" s="9" t="s">
        <v>25</v>
      </c>
      <c r="G5" s="8" t="s">
        <v>120</v>
      </c>
      <c r="H5" s="9" t="s">
        <v>25</v>
      </c>
      <c r="I5" s="8"/>
      <c r="J5" s="9">
        <v>10</v>
      </c>
      <c r="K5" s="9">
        <v>14</v>
      </c>
      <c r="L5" s="9">
        <v>2</v>
      </c>
      <c r="M5" s="9" t="s">
        <v>19</v>
      </c>
      <c r="S5"/>
      <c r="T5"/>
    </row>
    <row r="6" spans="1:20">
      <c r="A6" s="11">
        <v>1</v>
      </c>
      <c r="B6" s="7">
        <v>45561</v>
      </c>
      <c r="C6" s="8" t="s">
        <v>248</v>
      </c>
      <c r="D6" s="9">
        <v>66</v>
      </c>
      <c r="E6" s="8" t="s">
        <v>249</v>
      </c>
      <c r="F6" s="9" t="s">
        <v>25</v>
      </c>
      <c r="G6" s="8" t="s">
        <v>250</v>
      </c>
      <c r="H6" s="9" t="s">
        <v>17</v>
      </c>
      <c r="I6" s="9"/>
      <c r="J6" s="9">
        <v>12</v>
      </c>
      <c r="K6" s="9">
        <v>9</v>
      </c>
      <c r="L6" s="9">
        <v>220</v>
      </c>
      <c r="M6" s="29" t="s">
        <v>168</v>
      </c>
      <c r="S6"/>
      <c r="T6"/>
    </row>
    <row r="7" spans="1:20">
      <c r="A7" s="10">
        <v>1</v>
      </c>
      <c r="B7" s="12">
        <v>45568</v>
      </c>
      <c r="C7" s="8" t="s">
        <v>251</v>
      </c>
      <c r="D7" s="9">
        <v>26</v>
      </c>
      <c r="E7" s="8" t="s">
        <v>136</v>
      </c>
      <c r="F7" s="9" t="s">
        <v>25</v>
      </c>
      <c r="G7" s="8" t="s">
        <v>252</v>
      </c>
      <c r="H7" s="9" t="s">
        <v>17</v>
      </c>
      <c r="I7" s="8"/>
      <c r="J7" s="9">
        <v>13</v>
      </c>
      <c r="K7" s="9">
        <v>8.6999999999999993</v>
      </c>
      <c r="L7" s="9">
        <v>150</v>
      </c>
      <c r="M7" s="9" t="s">
        <v>19</v>
      </c>
      <c r="S7"/>
      <c r="T7"/>
    </row>
    <row r="8" spans="1:20" ht="25.5">
      <c r="A8" s="6">
        <v>1</v>
      </c>
      <c r="B8" s="12">
        <v>45568</v>
      </c>
      <c r="C8" s="8" t="s">
        <v>253</v>
      </c>
      <c r="D8" s="9">
        <v>35</v>
      </c>
      <c r="E8" s="8" t="s">
        <v>64</v>
      </c>
      <c r="F8" s="9" t="s">
        <v>25</v>
      </c>
      <c r="G8" s="8" t="s">
        <v>47</v>
      </c>
      <c r="H8" s="9" t="s">
        <v>17</v>
      </c>
      <c r="I8" s="8"/>
      <c r="J8" s="9">
        <v>11</v>
      </c>
      <c r="K8" s="9">
        <v>3</v>
      </c>
      <c r="L8" s="9">
        <v>5</v>
      </c>
      <c r="M8" s="18" t="s">
        <v>254</v>
      </c>
      <c r="S8"/>
      <c r="T8"/>
    </row>
    <row r="9" spans="1:20">
      <c r="A9" s="13">
        <v>0</v>
      </c>
      <c r="B9" s="14">
        <v>45575</v>
      </c>
      <c r="C9" s="15"/>
      <c r="D9" s="16"/>
      <c r="E9" s="15"/>
      <c r="F9" s="16"/>
      <c r="G9" s="15"/>
      <c r="H9" s="16"/>
      <c r="I9" s="15"/>
      <c r="J9" s="16"/>
      <c r="K9" s="16"/>
      <c r="L9" s="16"/>
      <c r="M9" s="13" t="s">
        <v>255</v>
      </c>
      <c r="S9"/>
      <c r="T9"/>
    </row>
    <row r="10" spans="1:20">
      <c r="A10" s="13">
        <v>0</v>
      </c>
      <c r="B10" s="14">
        <v>45582</v>
      </c>
      <c r="C10" s="15"/>
      <c r="D10" s="16"/>
      <c r="E10" s="15"/>
      <c r="F10" s="16"/>
      <c r="G10" s="15"/>
      <c r="H10" s="16"/>
      <c r="I10" s="15"/>
      <c r="J10" s="16"/>
      <c r="K10" s="16"/>
      <c r="L10" s="16"/>
      <c r="M10" s="13" t="s">
        <v>30</v>
      </c>
      <c r="S10"/>
      <c r="T10"/>
    </row>
    <row r="11" spans="1:20">
      <c r="A11" s="16">
        <v>0</v>
      </c>
      <c r="B11" s="52">
        <v>45589</v>
      </c>
      <c r="C11" s="15" t="s">
        <v>34</v>
      </c>
      <c r="D11" s="16"/>
      <c r="E11" s="15"/>
      <c r="F11" s="16"/>
      <c r="G11" s="15"/>
      <c r="H11" s="16"/>
      <c r="I11" s="15"/>
      <c r="J11" s="16"/>
      <c r="K11" s="16"/>
      <c r="L11" s="16"/>
      <c r="M11" s="13" t="s">
        <v>255</v>
      </c>
    </row>
    <row r="12" spans="1:20">
      <c r="A12" s="53">
        <v>1</v>
      </c>
      <c r="B12" s="7">
        <v>45596</v>
      </c>
      <c r="C12" s="8" t="s">
        <v>256</v>
      </c>
      <c r="D12" s="9">
        <v>104</v>
      </c>
      <c r="E12" s="8" t="s">
        <v>46</v>
      </c>
      <c r="F12" s="9" t="s">
        <v>25</v>
      </c>
      <c r="G12" s="8" t="s">
        <v>47</v>
      </c>
      <c r="H12" s="9" t="s">
        <v>17</v>
      </c>
      <c r="I12" s="8"/>
      <c r="J12" s="9">
        <v>12</v>
      </c>
      <c r="K12" s="9">
        <v>10.5</v>
      </c>
      <c r="L12" s="9">
        <v>450</v>
      </c>
      <c r="M12" s="8" t="s">
        <v>257</v>
      </c>
    </row>
    <row r="13" spans="1:20">
      <c r="A13" s="11">
        <v>1</v>
      </c>
      <c r="B13" s="7">
        <v>45603</v>
      </c>
      <c r="C13" s="8" t="s">
        <v>258</v>
      </c>
      <c r="D13" s="9">
        <v>95</v>
      </c>
      <c r="E13" s="8" t="s">
        <v>55</v>
      </c>
      <c r="F13" s="9" t="s">
        <v>25</v>
      </c>
      <c r="G13" s="8" t="s">
        <v>137</v>
      </c>
      <c r="H13" s="9" t="s">
        <v>22</v>
      </c>
      <c r="I13" s="8" t="s">
        <v>259</v>
      </c>
      <c r="J13" s="9">
        <v>11</v>
      </c>
      <c r="K13" s="9">
        <v>12</v>
      </c>
      <c r="L13" s="9">
        <v>250</v>
      </c>
      <c r="M13" s="9" t="s">
        <v>19</v>
      </c>
    </row>
    <row r="14" spans="1:20">
      <c r="A14" s="11">
        <v>1</v>
      </c>
      <c r="B14" s="7">
        <v>45610</v>
      </c>
      <c r="C14" s="8" t="s">
        <v>54</v>
      </c>
      <c r="D14" s="9">
        <v>20</v>
      </c>
      <c r="E14" s="8" t="s">
        <v>136</v>
      </c>
      <c r="F14" s="9" t="s">
        <v>25</v>
      </c>
      <c r="G14" s="8"/>
      <c r="H14" s="9"/>
      <c r="I14" s="8"/>
      <c r="J14" s="9">
        <v>13</v>
      </c>
      <c r="K14" s="9">
        <v>8.1999999999999993</v>
      </c>
      <c r="L14" s="9">
        <v>165</v>
      </c>
      <c r="M14" s="9" t="s">
        <v>19</v>
      </c>
    </row>
    <row r="15" spans="1:20">
      <c r="A15" s="16">
        <v>0</v>
      </c>
      <c r="B15" s="52">
        <v>45617</v>
      </c>
      <c r="C15" s="15" t="s">
        <v>260</v>
      </c>
      <c r="D15" s="16">
        <v>35</v>
      </c>
      <c r="E15" s="15" t="s">
        <v>136</v>
      </c>
      <c r="F15" s="16" t="s">
        <v>25</v>
      </c>
      <c r="G15" s="15" t="s">
        <v>259</v>
      </c>
      <c r="H15" s="16" t="s">
        <v>17</v>
      </c>
      <c r="I15" s="15"/>
      <c r="J15" s="16">
        <v>2</v>
      </c>
      <c r="K15" s="16">
        <v>0</v>
      </c>
      <c r="L15" s="16">
        <v>0</v>
      </c>
      <c r="M15" s="13" t="s">
        <v>261</v>
      </c>
    </row>
    <row r="16" spans="1:20">
      <c r="A16" s="6">
        <v>1</v>
      </c>
      <c r="B16" s="12">
        <v>45624</v>
      </c>
      <c r="C16" s="8" t="s">
        <v>262</v>
      </c>
      <c r="D16" s="9">
        <v>80</v>
      </c>
      <c r="E16" s="8" t="s">
        <v>44</v>
      </c>
      <c r="F16" s="9" t="s">
        <v>25</v>
      </c>
      <c r="G16" s="8" t="s">
        <v>121</v>
      </c>
      <c r="H16" s="9" t="s">
        <v>22</v>
      </c>
      <c r="I16" s="8"/>
      <c r="J16" s="9">
        <v>14</v>
      </c>
      <c r="K16" s="9">
        <v>14</v>
      </c>
      <c r="L16" s="9">
        <v>400</v>
      </c>
      <c r="M16" s="9" t="s">
        <v>19</v>
      </c>
    </row>
    <row r="17" spans="1:13">
      <c r="A17" s="6">
        <v>1</v>
      </c>
      <c r="B17" s="12">
        <v>45624</v>
      </c>
      <c r="C17" s="8" t="s">
        <v>263</v>
      </c>
      <c r="D17" s="9">
        <v>40</v>
      </c>
      <c r="E17" s="8" t="s">
        <v>46</v>
      </c>
      <c r="F17" s="9" t="s">
        <v>25</v>
      </c>
      <c r="G17" s="8" t="s">
        <v>47</v>
      </c>
      <c r="H17" s="9" t="s">
        <v>17</v>
      </c>
      <c r="I17" s="8"/>
      <c r="J17" s="9">
        <v>9</v>
      </c>
      <c r="K17" s="9">
        <v>3</v>
      </c>
      <c r="L17" s="9">
        <v>10</v>
      </c>
      <c r="M17" s="9" t="s">
        <v>264</v>
      </c>
    </row>
    <row r="18" spans="1:13">
      <c r="A18" s="10">
        <v>1</v>
      </c>
      <c r="B18" s="12">
        <v>45631</v>
      </c>
      <c r="C18" s="8" t="s">
        <v>260</v>
      </c>
      <c r="D18" s="9">
        <v>46</v>
      </c>
      <c r="E18" s="8" t="s">
        <v>136</v>
      </c>
      <c r="F18" s="9" t="s">
        <v>25</v>
      </c>
      <c r="G18" s="8" t="s">
        <v>100</v>
      </c>
      <c r="H18" s="9" t="s">
        <v>17</v>
      </c>
      <c r="I18" s="8"/>
      <c r="J18" s="9">
        <v>15</v>
      </c>
      <c r="K18" s="9">
        <v>14.7</v>
      </c>
      <c r="L18" s="9">
        <v>300</v>
      </c>
      <c r="M18" s="9" t="s">
        <v>19</v>
      </c>
    </row>
    <row r="19" spans="1:13">
      <c r="A19" s="6">
        <v>1</v>
      </c>
      <c r="B19" s="12">
        <v>45638</v>
      </c>
      <c r="C19" s="8" t="s">
        <v>265</v>
      </c>
      <c r="D19" s="9">
        <v>50</v>
      </c>
      <c r="E19" s="8" t="s">
        <v>136</v>
      </c>
      <c r="F19" s="9" t="s">
        <v>25</v>
      </c>
      <c r="G19" s="8"/>
      <c r="H19" s="8"/>
      <c r="I19" s="8"/>
      <c r="J19" s="9">
        <v>15</v>
      </c>
      <c r="K19" s="9">
        <v>7.5</v>
      </c>
      <c r="L19" s="9">
        <v>70</v>
      </c>
      <c r="M19" s="9" t="s">
        <v>19</v>
      </c>
    </row>
    <row r="20" spans="1:13" ht="25.5">
      <c r="A20" s="6">
        <v>1</v>
      </c>
      <c r="B20" s="12">
        <v>45645</v>
      </c>
      <c r="C20" s="8" t="s">
        <v>266</v>
      </c>
      <c r="D20" s="9">
        <v>102</v>
      </c>
      <c r="E20" s="8" t="s">
        <v>136</v>
      </c>
      <c r="F20" s="9" t="s">
        <v>25</v>
      </c>
      <c r="G20" s="8" t="s">
        <v>100</v>
      </c>
      <c r="H20" s="9" t="s">
        <v>17</v>
      </c>
      <c r="I20" s="8"/>
      <c r="J20" s="9">
        <v>10</v>
      </c>
      <c r="K20" s="9">
        <v>12</v>
      </c>
      <c r="L20" s="9">
        <v>50</v>
      </c>
      <c r="M20" s="18" t="s">
        <v>267</v>
      </c>
    </row>
    <row r="21" spans="1:13">
      <c r="A21" s="19">
        <f>SUM(A4:A20)</f>
        <v>13</v>
      </c>
      <c r="B21" s="20"/>
      <c r="C21" s="21"/>
      <c r="D21" s="19">
        <f>SUM(D4:D20)</f>
        <v>799</v>
      </c>
      <c r="E21" s="21"/>
      <c r="F21" s="19"/>
      <c r="G21" s="21"/>
      <c r="H21" s="19"/>
      <c r="I21" s="19"/>
      <c r="J21" s="19">
        <f>SUM(J4:J20)</f>
        <v>159</v>
      </c>
      <c r="K21" s="19">
        <f>SUM(K4:K20)</f>
        <v>124.60000000000001</v>
      </c>
      <c r="L21" s="19">
        <f>SUM(L4:L20)</f>
        <v>2192</v>
      </c>
      <c r="M21" s="22"/>
    </row>
    <row r="23" spans="1:13" ht="25.5">
      <c r="A23" s="145" t="s">
        <v>51</v>
      </c>
      <c r="B23" s="145"/>
      <c r="C23" s="145"/>
      <c r="D23" s="145"/>
      <c r="E23" s="145"/>
      <c r="F23" s="145"/>
      <c r="G23" s="145"/>
      <c r="H23" s="145"/>
      <c r="I23" s="145"/>
      <c r="J23" s="145"/>
      <c r="K23" s="145"/>
      <c r="L23" s="145"/>
      <c r="M23" s="145"/>
    </row>
    <row r="24" spans="1:13">
      <c r="A24" s="3" t="str">
        <f>3:3</f>
        <v>Faite</v>
      </c>
      <c r="B24" s="4" t="s">
        <v>3</v>
      </c>
      <c r="C24" s="5" t="str">
        <f t="shared" ref="C24:M24" si="0">C3</f>
        <v>Lieu de la mission</v>
      </c>
      <c r="D24" s="3" t="str">
        <f t="shared" si="0"/>
        <v>Trajet A/R</v>
      </c>
      <c r="E24" s="5" t="str">
        <f t="shared" si="0"/>
        <v>Animateur n°1</v>
      </c>
      <c r="F24" s="3" t="str">
        <f t="shared" si="0"/>
        <v>Véhicule Animateur 1</v>
      </c>
      <c r="G24" s="5" t="str">
        <f t="shared" si="0"/>
        <v>Animateur n°2</v>
      </c>
      <c r="H24" s="3" t="str">
        <f t="shared" si="0"/>
        <v>Véhicule Animateur 2</v>
      </c>
      <c r="I24" s="3" t="str">
        <f t="shared" si="0"/>
        <v>Animateur n°3</v>
      </c>
      <c r="J24" s="3" t="str">
        <f t="shared" si="0"/>
        <v>Participants</v>
      </c>
      <c r="K24" s="3" t="str">
        <f t="shared" si="0"/>
        <v>Km</v>
      </c>
      <c r="L24" s="3" t="str">
        <f t="shared" si="0"/>
        <v>D+</v>
      </c>
      <c r="M24" s="3" t="str">
        <f t="shared" si="0"/>
        <v>Commentaire</v>
      </c>
    </row>
    <row r="25" spans="1:13">
      <c r="A25" s="23">
        <v>1</v>
      </c>
      <c r="B25" s="24">
        <v>45666</v>
      </c>
      <c r="C25" s="8" t="s">
        <v>268</v>
      </c>
      <c r="D25" s="9">
        <v>35</v>
      </c>
      <c r="E25" s="8" t="s">
        <v>55</v>
      </c>
      <c r="F25" s="9" t="s">
        <v>25</v>
      </c>
      <c r="G25" s="8" t="s">
        <v>136</v>
      </c>
      <c r="H25" s="9" t="s">
        <v>25</v>
      </c>
      <c r="I25" s="8"/>
      <c r="J25" s="9">
        <v>9</v>
      </c>
      <c r="K25" s="9">
        <v>8.5</v>
      </c>
      <c r="L25" s="9">
        <v>200</v>
      </c>
      <c r="M25" s="9" t="s">
        <v>19</v>
      </c>
    </row>
    <row r="26" spans="1:13">
      <c r="A26" s="23">
        <v>1</v>
      </c>
      <c r="B26" s="24">
        <v>45673</v>
      </c>
      <c r="C26" s="54" t="s">
        <v>269</v>
      </c>
      <c r="D26" s="51">
        <v>44</v>
      </c>
      <c r="E26" s="45" t="s">
        <v>270</v>
      </c>
      <c r="F26" s="9" t="s">
        <v>22</v>
      </c>
      <c r="G26" s="45" t="s">
        <v>271</v>
      </c>
      <c r="H26" s="9" t="s">
        <v>25</v>
      </c>
      <c r="I26" s="46" t="s">
        <v>272</v>
      </c>
      <c r="J26" s="46">
        <v>10</v>
      </c>
      <c r="K26" s="46">
        <v>10</v>
      </c>
      <c r="L26" s="46">
        <v>500</v>
      </c>
      <c r="M26" s="46" t="s">
        <v>19</v>
      </c>
    </row>
    <row r="27" spans="1:13">
      <c r="A27" s="23">
        <v>1</v>
      </c>
      <c r="B27" s="24">
        <v>45680</v>
      </c>
      <c r="C27" s="47" t="s">
        <v>273</v>
      </c>
      <c r="D27" s="25">
        <v>72</v>
      </c>
      <c r="E27" s="47" t="s">
        <v>163</v>
      </c>
      <c r="F27" s="9" t="s">
        <v>25</v>
      </c>
      <c r="G27" s="8" t="s">
        <v>183</v>
      </c>
      <c r="H27" s="9" t="s">
        <v>25</v>
      </c>
      <c r="I27" s="51" t="s">
        <v>272</v>
      </c>
      <c r="J27" s="46">
        <v>16</v>
      </c>
      <c r="K27" s="46">
        <v>8.1999999999999993</v>
      </c>
      <c r="L27" s="46">
        <v>425</v>
      </c>
      <c r="M27" s="46" t="s">
        <v>19</v>
      </c>
    </row>
    <row r="28" spans="1:13">
      <c r="A28" s="16">
        <v>0</v>
      </c>
      <c r="B28" s="52">
        <v>45687</v>
      </c>
      <c r="C28" s="15"/>
      <c r="D28" s="16"/>
      <c r="E28" s="15"/>
      <c r="F28" s="16"/>
      <c r="G28" s="15"/>
      <c r="H28" s="16"/>
      <c r="I28" s="15"/>
      <c r="J28" s="16"/>
      <c r="K28" s="16"/>
      <c r="L28" s="16"/>
      <c r="M28" s="13" t="s">
        <v>30</v>
      </c>
    </row>
    <row r="29" spans="1:13">
      <c r="A29" s="23">
        <v>1</v>
      </c>
      <c r="B29" s="24">
        <v>45694</v>
      </c>
      <c r="C29" s="45" t="s">
        <v>274</v>
      </c>
      <c r="D29" s="51">
        <v>120</v>
      </c>
      <c r="E29" s="45" t="s">
        <v>163</v>
      </c>
      <c r="F29" s="51" t="s">
        <v>25</v>
      </c>
      <c r="G29" s="45" t="s">
        <v>271</v>
      </c>
      <c r="H29" s="51" t="s">
        <v>25</v>
      </c>
      <c r="I29" s="46"/>
      <c r="J29" s="46">
        <v>16</v>
      </c>
      <c r="K29" s="46">
        <v>15.2</v>
      </c>
      <c r="L29" s="46">
        <v>195</v>
      </c>
      <c r="M29" s="46" t="s">
        <v>19</v>
      </c>
    </row>
    <row r="30" spans="1:13">
      <c r="A30" s="23">
        <v>1</v>
      </c>
      <c r="B30" s="24">
        <v>45701</v>
      </c>
      <c r="C30" s="45" t="s">
        <v>275</v>
      </c>
      <c r="D30" s="51">
        <v>160</v>
      </c>
      <c r="E30" s="45" t="s">
        <v>159</v>
      </c>
      <c r="F30" s="51" t="s">
        <v>22</v>
      </c>
      <c r="G30" s="45" t="s">
        <v>276</v>
      </c>
      <c r="H30" s="51" t="s">
        <v>25</v>
      </c>
      <c r="I30" s="46"/>
      <c r="J30" s="46">
        <v>12</v>
      </c>
      <c r="K30" s="46">
        <v>9</v>
      </c>
      <c r="L30" s="46">
        <v>5</v>
      </c>
      <c r="M30" s="46" t="s">
        <v>277</v>
      </c>
    </row>
    <row r="31" spans="1:13">
      <c r="A31" s="16">
        <v>0</v>
      </c>
      <c r="B31" s="52">
        <v>45708</v>
      </c>
      <c r="C31" s="15" t="s">
        <v>34</v>
      </c>
      <c r="D31" s="16"/>
      <c r="E31" s="15"/>
      <c r="F31" s="16"/>
      <c r="G31" s="15"/>
      <c r="H31" s="16"/>
      <c r="I31" s="15"/>
      <c r="J31" s="16"/>
      <c r="K31" s="16"/>
      <c r="L31" s="16"/>
      <c r="M31" s="13"/>
    </row>
    <row r="32" spans="1:13">
      <c r="A32" s="16">
        <v>0</v>
      </c>
      <c r="B32" s="52">
        <v>45715</v>
      </c>
      <c r="C32" s="15" t="s">
        <v>34</v>
      </c>
      <c r="D32" s="16"/>
      <c r="E32" s="15"/>
      <c r="F32" s="16"/>
      <c r="G32" s="15"/>
      <c r="H32" s="16"/>
      <c r="I32" s="15"/>
      <c r="J32" s="16"/>
      <c r="K32" s="16"/>
      <c r="L32" s="16"/>
      <c r="M32" s="13"/>
    </row>
    <row r="33" spans="1:13" ht="25.5">
      <c r="A33" s="23">
        <v>1</v>
      </c>
      <c r="B33" s="24">
        <v>45722</v>
      </c>
      <c r="C33" s="45" t="s">
        <v>278</v>
      </c>
      <c r="D33" s="51">
        <v>85</v>
      </c>
      <c r="E33" s="45" t="s">
        <v>136</v>
      </c>
      <c r="F33" s="51" t="s">
        <v>25</v>
      </c>
      <c r="G33" s="45"/>
      <c r="H33" s="51"/>
      <c r="I33" s="46"/>
      <c r="J33" s="46">
        <v>6</v>
      </c>
      <c r="K33" s="46">
        <v>8</v>
      </c>
      <c r="L33" s="46">
        <v>200</v>
      </c>
      <c r="M33" s="18" t="s">
        <v>279</v>
      </c>
    </row>
    <row r="34" spans="1:13">
      <c r="A34" s="23">
        <v>1</v>
      </c>
      <c r="B34" s="24">
        <v>45729</v>
      </c>
      <c r="C34" s="45" t="s">
        <v>280</v>
      </c>
      <c r="D34" s="51">
        <v>120</v>
      </c>
      <c r="E34" s="45" t="s">
        <v>270</v>
      </c>
      <c r="F34" s="51" t="s">
        <v>22</v>
      </c>
      <c r="G34" s="45" t="s">
        <v>272</v>
      </c>
      <c r="H34" s="51" t="s">
        <v>17</v>
      </c>
      <c r="I34" s="46"/>
      <c r="J34" s="46">
        <v>9</v>
      </c>
      <c r="K34" s="46">
        <v>15.4</v>
      </c>
      <c r="L34" s="46">
        <v>600</v>
      </c>
      <c r="M34" s="18" t="s">
        <v>281</v>
      </c>
    </row>
    <row r="35" spans="1:13">
      <c r="A35" s="23">
        <v>1</v>
      </c>
      <c r="B35" s="24">
        <v>45729</v>
      </c>
      <c r="C35" s="45" t="s">
        <v>282</v>
      </c>
      <c r="D35" s="51">
        <v>30</v>
      </c>
      <c r="E35" s="45" t="s">
        <v>64</v>
      </c>
      <c r="F35" s="51" t="s">
        <v>25</v>
      </c>
      <c r="G35" s="45" t="s">
        <v>65</v>
      </c>
      <c r="H35" s="51" t="s">
        <v>17</v>
      </c>
      <c r="I35" s="46"/>
      <c r="J35" s="46">
        <v>11</v>
      </c>
      <c r="K35" s="46">
        <v>3</v>
      </c>
      <c r="L35" s="46">
        <v>25</v>
      </c>
      <c r="M35" s="18" t="s">
        <v>283</v>
      </c>
    </row>
    <row r="36" spans="1:13">
      <c r="A36" s="16">
        <v>0</v>
      </c>
      <c r="B36" s="52">
        <v>45736</v>
      </c>
      <c r="C36" s="15"/>
      <c r="D36" s="16"/>
      <c r="E36" s="15"/>
      <c r="F36" s="16"/>
      <c r="G36" s="15"/>
      <c r="H36" s="16"/>
      <c r="I36" s="15"/>
      <c r="J36" s="16"/>
      <c r="K36" s="16"/>
      <c r="L36" s="16"/>
      <c r="M36" s="13" t="s">
        <v>30</v>
      </c>
    </row>
    <row r="37" spans="1:13">
      <c r="A37" s="23">
        <v>1</v>
      </c>
      <c r="B37" s="24">
        <v>45743</v>
      </c>
      <c r="C37" s="45" t="s">
        <v>284</v>
      </c>
      <c r="D37" s="51">
        <v>170</v>
      </c>
      <c r="E37" s="45" t="s">
        <v>136</v>
      </c>
      <c r="F37" s="51" t="s">
        <v>25</v>
      </c>
      <c r="G37" s="45" t="s">
        <v>120</v>
      </c>
      <c r="H37" s="51" t="s">
        <v>17</v>
      </c>
      <c r="I37" s="46">
        <v>0</v>
      </c>
      <c r="J37" s="46">
        <v>7</v>
      </c>
      <c r="K37" s="46">
        <v>16.5</v>
      </c>
      <c r="L37" s="46">
        <v>450</v>
      </c>
      <c r="M37" s="18" t="s">
        <v>19</v>
      </c>
    </row>
    <row r="38" spans="1:13">
      <c r="A38" s="19">
        <f>SUM(A25:A37)</f>
        <v>9</v>
      </c>
      <c r="B38" s="20"/>
      <c r="C38" s="21"/>
      <c r="D38" s="19">
        <f>SUM(D25:D37)</f>
        <v>836</v>
      </c>
      <c r="E38" s="21"/>
      <c r="F38" s="19"/>
      <c r="G38" s="21"/>
      <c r="H38" s="19"/>
      <c r="I38" s="19"/>
      <c r="J38" s="19">
        <f>SUM(J25:J37)</f>
        <v>96</v>
      </c>
      <c r="K38" s="19">
        <f>SUM(K25:K37)</f>
        <v>93.8</v>
      </c>
      <c r="L38" s="19">
        <f>SUM(L25:L37)</f>
        <v>2600</v>
      </c>
      <c r="M38" s="22"/>
    </row>
    <row r="40" spans="1:13" ht="25.5">
      <c r="A40" s="145" t="s">
        <v>68</v>
      </c>
      <c r="B40" s="145"/>
      <c r="C40" s="145"/>
      <c r="D40" s="145"/>
      <c r="E40" s="145"/>
      <c r="F40" s="145"/>
      <c r="G40" s="145"/>
      <c r="H40" s="145"/>
      <c r="I40" s="145"/>
      <c r="J40" s="145"/>
      <c r="K40" s="145"/>
      <c r="L40" s="145"/>
      <c r="M40" s="145"/>
    </row>
    <row r="41" spans="1:13">
      <c r="A41" s="3" t="s">
        <v>2</v>
      </c>
      <c r="B41" s="4" t="str">
        <f t="shared" ref="B41:M41" si="1">B3</f>
        <v>Date</v>
      </c>
      <c r="C41" s="5" t="str">
        <f t="shared" si="1"/>
        <v>Lieu de la mission</v>
      </c>
      <c r="D41" s="3" t="str">
        <f t="shared" si="1"/>
        <v>Trajet A/R</v>
      </c>
      <c r="E41" s="5" t="str">
        <f t="shared" si="1"/>
        <v>Animateur n°1</v>
      </c>
      <c r="F41" s="3" t="str">
        <f t="shared" si="1"/>
        <v>Véhicule Animateur 1</v>
      </c>
      <c r="G41" s="5" t="str">
        <f t="shared" si="1"/>
        <v>Animateur n°2</v>
      </c>
      <c r="H41" s="3" t="str">
        <f t="shared" si="1"/>
        <v>Véhicule Animateur 2</v>
      </c>
      <c r="I41" s="3" t="str">
        <f t="shared" si="1"/>
        <v>Animateur n°3</v>
      </c>
      <c r="J41" s="3" t="str">
        <f t="shared" si="1"/>
        <v>Participants</v>
      </c>
      <c r="K41" s="3" t="str">
        <f t="shared" si="1"/>
        <v>Km</v>
      </c>
      <c r="L41" s="3" t="str">
        <f t="shared" si="1"/>
        <v>D+</v>
      </c>
      <c r="M41" s="3" t="str">
        <f t="shared" si="1"/>
        <v>Commentaire</v>
      </c>
    </row>
    <row r="42" spans="1:13">
      <c r="A42" s="27">
        <v>1</v>
      </c>
      <c r="B42" s="12">
        <v>45750</v>
      </c>
      <c r="C42" s="28" t="s">
        <v>381</v>
      </c>
      <c r="D42" s="27">
        <v>56</v>
      </c>
      <c r="E42" s="28" t="s">
        <v>96</v>
      </c>
      <c r="F42" s="27" t="s">
        <v>25</v>
      </c>
      <c r="G42" s="28" t="s">
        <v>136</v>
      </c>
      <c r="H42" s="29" t="s">
        <v>25</v>
      </c>
      <c r="I42" s="29"/>
      <c r="J42" s="29">
        <v>12</v>
      </c>
      <c r="K42" s="29">
        <v>9</v>
      </c>
      <c r="L42" s="29">
        <v>35</v>
      </c>
      <c r="M42" s="29" t="s">
        <v>19</v>
      </c>
    </row>
    <row r="43" spans="1:13">
      <c r="A43" s="27">
        <v>1</v>
      </c>
      <c r="B43" s="12">
        <v>45757</v>
      </c>
      <c r="C43" s="30" t="s">
        <v>385</v>
      </c>
      <c r="D43" s="29">
        <v>60</v>
      </c>
      <c r="E43" s="30" t="s">
        <v>386</v>
      </c>
      <c r="F43" s="29" t="s">
        <v>25</v>
      </c>
      <c r="G43" s="30" t="s">
        <v>164</v>
      </c>
      <c r="H43" s="29" t="s">
        <v>22</v>
      </c>
      <c r="I43" s="29" t="s">
        <v>387</v>
      </c>
      <c r="J43" s="29">
        <v>12</v>
      </c>
      <c r="K43" s="29">
        <v>12</v>
      </c>
      <c r="L43" s="29">
        <v>520</v>
      </c>
      <c r="M43" s="29" t="s">
        <v>19</v>
      </c>
    </row>
    <row r="44" spans="1:13">
      <c r="A44" s="132">
        <v>0</v>
      </c>
      <c r="B44" s="131">
        <v>45764</v>
      </c>
      <c r="C44" s="129"/>
      <c r="D44" s="130"/>
      <c r="E44" s="129"/>
      <c r="F44" s="130"/>
      <c r="G44" s="129"/>
      <c r="H44" s="130"/>
      <c r="I44" s="130"/>
      <c r="J44" s="130"/>
      <c r="K44" s="130"/>
      <c r="L44" s="130"/>
      <c r="M44" s="130"/>
    </row>
    <row r="45" spans="1:13">
      <c r="A45" s="27">
        <v>1</v>
      </c>
      <c r="B45" s="12">
        <v>45771</v>
      </c>
      <c r="C45" s="30" t="s">
        <v>388</v>
      </c>
      <c r="D45" s="29">
        <v>15</v>
      </c>
      <c r="E45" s="30" t="s">
        <v>64</v>
      </c>
      <c r="F45" s="29" t="s">
        <v>25</v>
      </c>
      <c r="G45" s="30" t="s">
        <v>389</v>
      </c>
      <c r="H45" s="29" t="s">
        <v>17</v>
      </c>
      <c r="I45" s="29"/>
      <c r="J45" s="29">
        <v>7</v>
      </c>
      <c r="K45" s="29">
        <v>3</v>
      </c>
      <c r="L45" s="29">
        <v>10</v>
      </c>
      <c r="M45" s="29" t="s">
        <v>19</v>
      </c>
    </row>
    <row r="46" spans="1:13">
      <c r="A46" s="27">
        <v>0</v>
      </c>
      <c r="B46" s="12">
        <v>45778</v>
      </c>
      <c r="C46" s="28"/>
      <c r="D46" s="27"/>
      <c r="E46" s="28"/>
      <c r="F46" s="27"/>
      <c r="G46" s="28"/>
      <c r="H46" s="29"/>
      <c r="I46" s="29"/>
      <c r="J46" s="29"/>
      <c r="K46" s="29"/>
      <c r="L46" s="29"/>
      <c r="M46" s="29"/>
    </row>
    <row r="47" spans="1:13">
      <c r="A47" s="27">
        <v>0</v>
      </c>
      <c r="B47" s="12">
        <v>45785</v>
      </c>
      <c r="C47" s="28"/>
      <c r="D47" s="27"/>
      <c r="E47" s="28"/>
      <c r="F47" s="27"/>
      <c r="G47" s="28"/>
      <c r="H47" s="29"/>
      <c r="I47" s="29"/>
      <c r="J47" s="29"/>
      <c r="K47" s="29"/>
      <c r="L47" s="29"/>
      <c r="M47" s="29"/>
    </row>
    <row r="48" spans="1:13">
      <c r="A48" s="27">
        <v>0</v>
      </c>
      <c r="B48" s="12">
        <v>45792</v>
      </c>
      <c r="C48" s="30"/>
      <c r="D48" s="29"/>
      <c r="E48" s="30"/>
      <c r="F48" s="29"/>
      <c r="G48" s="30"/>
      <c r="H48" s="29"/>
      <c r="I48" s="29"/>
      <c r="J48" s="29"/>
      <c r="K48" s="29"/>
      <c r="L48" s="29"/>
      <c r="M48" s="29"/>
    </row>
    <row r="49" spans="1:13">
      <c r="A49" s="27">
        <v>0</v>
      </c>
      <c r="B49" s="12">
        <v>45799</v>
      </c>
      <c r="C49" s="28"/>
      <c r="D49" s="27"/>
      <c r="E49" s="28"/>
      <c r="F49" s="27"/>
      <c r="G49" s="28"/>
      <c r="H49" s="29"/>
      <c r="I49" s="29"/>
      <c r="J49" s="29"/>
      <c r="K49" s="29"/>
      <c r="L49" s="29"/>
      <c r="M49" s="29"/>
    </row>
    <row r="50" spans="1:13">
      <c r="A50" s="27">
        <v>0</v>
      </c>
      <c r="B50" s="12">
        <v>45806</v>
      </c>
      <c r="C50" s="28"/>
      <c r="D50" s="27"/>
      <c r="E50" s="28"/>
      <c r="F50" s="27"/>
      <c r="G50" s="28"/>
      <c r="H50" s="29"/>
      <c r="I50" s="29"/>
      <c r="J50" s="29"/>
      <c r="K50" s="29"/>
      <c r="L50" s="29"/>
      <c r="M50" s="29"/>
    </row>
    <row r="51" spans="1:13">
      <c r="A51" s="27">
        <v>0</v>
      </c>
      <c r="B51" s="12">
        <v>45813</v>
      </c>
      <c r="C51" s="28"/>
      <c r="D51" s="27"/>
      <c r="E51" s="28"/>
      <c r="F51" s="27"/>
      <c r="G51" s="28"/>
      <c r="H51" s="29"/>
      <c r="I51" s="29"/>
      <c r="J51" s="29"/>
      <c r="K51" s="29"/>
      <c r="L51" s="29"/>
      <c r="M51" s="29"/>
    </row>
    <row r="52" spans="1:13">
      <c r="A52" s="27">
        <v>0</v>
      </c>
      <c r="B52" s="12">
        <v>45820</v>
      </c>
      <c r="C52" s="28"/>
      <c r="D52" s="27"/>
      <c r="E52" s="28"/>
      <c r="F52" s="27"/>
      <c r="G52" s="28"/>
      <c r="H52" s="29"/>
      <c r="I52" s="29"/>
      <c r="J52" s="29"/>
      <c r="K52" s="29"/>
      <c r="L52" s="29"/>
      <c r="M52" s="29"/>
    </row>
    <row r="53" spans="1:13">
      <c r="A53" s="27">
        <v>0</v>
      </c>
      <c r="B53" s="12">
        <v>45827</v>
      </c>
      <c r="C53" s="28"/>
      <c r="D53" s="27"/>
      <c r="E53" s="28"/>
      <c r="F53" s="27"/>
      <c r="G53" s="28"/>
      <c r="H53" s="29"/>
      <c r="I53" s="29"/>
      <c r="J53" s="29"/>
      <c r="K53" s="29"/>
      <c r="L53" s="29"/>
      <c r="M53" s="29"/>
    </row>
    <row r="54" spans="1:13" ht="0.75" customHeight="1">
      <c r="A54" s="27">
        <v>0</v>
      </c>
      <c r="B54" s="12">
        <v>45834</v>
      </c>
      <c r="C54" s="28"/>
      <c r="D54" s="27"/>
      <c r="E54" s="28"/>
      <c r="F54" s="27"/>
      <c r="G54" s="28"/>
      <c r="H54" s="29"/>
      <c r="I54" s="29"/>
      <c r="J54" s="29"/>
      <c r="K54" s="29"/>
      <c r="L54" s="29"/>
      <c r="M54" s="29"/>
    </row>
    <row r="55" spans="1:13" hidden="1">
      <c r="A55" s="19">
        <f>SUM(A42:A54)</f>
        <v>3</v>
      </c>
      <c r="B55" s="20"/>
      <c r="C55" s="21"/>
      <c r="D55" s="19">
        <f>SUM(D42:D54)</f>
        <v>131</v>
      </c>
      <c r="E55" s="21"/>
      <c r="F55" s="19"/>
      <c r="G55" s="21"/>
      <c r="H55" s="19"/>
      <c r="I55" s="19"/>
      <c r="J55" s="19">
        <f>SUM(J42:J54)</f>
        <v>31</v>
      </c>
      <c r="K55" s="19">
        <f>SUM(K42:K54)</f>
        <v>24</v>
      </c>
      <c r="L55" s="19">
        <f>SUM(L42:L54)</f>
        <v>565</v>
      </c>
      <c r="M55" s="22"/>
    </row>
    <row r="56" spans="1:13" hidden="1"/>
    <row r="57" spans="1:13" hidden="1"/>
    <row r="58" spans="1:13" hidden="1"/>
    <row r="59" spans="1:13">
      <c r="A59" s="133">
        <f>SUM(A55)</f>
        <v>3</v>
      </c>
      <c r="B59" s="134"/>
      <c r="C59" s="135"/>
      <c r="D59" s="133"/>
      <c r="E59" s="135"/>
      <c r="F59" s="133"/>
      <c r="G59" s="135"/>
      <c r="H59" s="133"/>
      <c r="I59" s="133"/>
      <c r="J59" s="136"/>
      <c r="K59" s="136"/>
      <c r="L59" s="136"/>
      <c r="M59" s="133"/>
    </row>
  </sheetData>
  <mergeCells count="4">
    <mergeCell ref="A1:M1"/>
    <mergeCell ref="A2:M2"/>
    <mergeCell ref="A23:M23"/>
    <mergeCell ref="A40:M40"/>
  </mergeCells>
  <conditionalFormatting sqref="A42:A54 A4:A20 A25:A37">
    <cfRule type="cellIs" dxfId="5" priority="2" operator="equal">
      <formula>1</formula>
    </cfRule>
    <cfRule type="cellIs" dxfId="4" priority="3" operator="lessThan">
      <formula>1</formula>
    </cfRule>
  </conditionalFormatting>
  <pageMargins left="0.78749999999999998" right="0.78749999999999998" top="1.0249999999999999" bottom="1.0249999999999999" header="0.78749999999999998" footer="0.78749999999999998"/>
  <pageSetup paperSize="9" orientation="portrait" horizontalDpi="300" verticalDpi="300"/>
  <headerFooter>
    <oddHeader>&amp;C&amp;A</oddHeader>
    <oddFooter>&amp;CPage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J77"/>
  <sheetViews>
    <sheetView topLeftCell="A52" workbookViewId="0">
      <selection activeCell="C82" sqref="C82"/>
    </sheetView>
  </sheetViews>
  <sheetFormatPr baseColWidth="10" defaultColWidth="13.140625" defaultRowHeight="12.75"/>
  <cols>
    <col min="1" max="1" width="10.42578125" style="2" customWidth="1"/>
    <col min="2" max="2" width="10.42578125" customWidth="1"/>
    <col min="3" max="3" width="34.140625" customWidth="1"/>
    <col min="4" max="4" width="9.42578125" style="1" customWidth="1"/>
    <col min="5" max="5" width="20.7109375" customWidth="1"/>
    <col min="6" max="6" width="17.85546875" style="1" customWidth="1"/>
    <col min="7" max="8" width="17.85546875" customWidth="1"/>
    <col min="9" max="9" width="43.28515625" style="55" customWidth="1"/>
    <col min="10" max="10" width="4.7109375" customWidth="1"/>
    <col min="11" max="11" width="11.5703125" customWidth="1"/>
    <col min="12" max="13" width="2.5703125" customWidth="1"/>
    <col min="14" max="14" width="4.42578125" customWidth="1"/>
    <col min="15" max="15" width="20.5703125" customWidth="1"/>
  </cols>
  <sheetData>
    <row r="1" spans="1:9" ht="25.5">
      <c r="A1" s="146" t="s">
        <v>0</v>
      </c>
      <c r="B1" s="146"/>
      <c r="C1" s="146"/>
      <c r="D1" s="146"/>
      <c r="E1" s="146"/>
      <c r="F1" s="146"/>
      <c r="G1" s="146"/>
      <c r="H1" s="146"/>
      <c r="I1" s="146"/>
    </row>
    <row r="2" spans="1:9" ht="25.5">
      <c r="A2" s="147" t="str">
        <f>'Niveau 1'!A2</f>
        <v>T1 Saison 2024-2025</v>
      </c>
      <c r="B2" s="147"/>
      <c r="C2" s="147"/>
      <c r="D2" s="147"/>
      <c r="E2" s="147"/>
      <c r="F2" s="147"/>
      <c r="G2" s="147"/>
      <c r="H2" s="147"/>
      <c r="I2" s="147" t="str">
        <f>'Niveau 1'!M3</f>
        <v>Commentaire</v>
      </c>
    </row>
    <row r="3" spans="1:9">
      <c r="A3" s="3" t="s">
        <v>2</v>
      </c>
      <c r="B3" s="4" t="str">
        <f>'Niveau 1'!B3</f>
        <v>Date</v>
      </c>
      <c r="C3" s="5" t="str">
        <f>'Niveau 1'!C3</f>
        <v>Lieu de la mission</v>
      </c>
      <c r="D3" s="3" t="str">
        <f>'Niveau 1'!D3</f>
        <v>Trajet A/R</v>
      </c>
      <c r="E3" s="5" t="str">
        <f>'Niveau 1'!E3</f>
        <v>Animateur n°1</v>
      </c>
      <c r="F3" s="3" t="str">
        <f>'Niveau 1'!F3</f>
        <v>Véhicule Animateur 1</v>
      </c>
      <c r="G3" s="5" t="s">
        <v>8</v>
      </c>
      <c r="H3" s="5" t="str">
        <f>'Niveau 1'!I3</f>
        <v>Animateur n°3</v>
      </c>
      <c r="I3" s="47" t="s">
        <v>19</v>
      </c>
    </row>
    <row r="4" spans="1:9">
      <c r="A4" s="11">
        <v>1</v>
      </c>
      <c r="B4" s="7">
        <v>45544</v>
      </c>
      <c r="C4" s="30" t="s">
        <v>72</v>
      </c>
      <c r="D4" s="9">
        <v>52</v>
      </c>
      <c r="E4" s="8" t="s">
        <v>73</v>
      </c>
      <c r="F4" s="9" t="s">
        <v>25</v>
      </c>
      <c r="G4" s="8"/>
      <c r="H4" s="8"/>
      <c r="I4" s="47" t="s">
        <v>19</v>
      </c>
    </row>
    <row r="5" spans="1:9">
      <c r="A5" s="11">
        <v>1</v>
      </c>
      <c r="B5" s="7">
        <v>45549</v>
      </c>
      <c r="C5" s="8" t="s">
        <v>285</v>
      </c>
      <c r="D5" s="9">
        <v>40</v>
      </c>
      <c r="E5" s="8" t="s">
        <v>286</v>
      </c>
      <c r="F5" s="9" t="s">
        <v>25</v>
      </c>
      <c r="G5" s="8" t="s">
        <v>287</v>
      </c>
      <c r="H5" s="9"/>
      <c r="I5" s="56" t="s">
        <v>19</v>
      </c>
    </row>
    <row r="6" spans="1:9">
      <c r="A6" s="11">
        <v>1</v>
      </c>
      <c r="B6" s="7">
        <v>45553</v>
      </c>
      <c r="C6" s="8" t="s">
        <v>247</v>
      </c>
      <c r="D6" s="9">
        <v>70</v>
      </c>
      <c r="E6" s="8" t="s">
        <v>96</v>
      </c>
      <c r="F6" s="9" t="s">
        <v>25</v>
      </c>
      <c r="G6" s="8"/>
      <c r="H6" s="8"/>
      <c r="I6" s="42" t="s">
        <v>288</v>
      </c>
    </row>
    <row r="7" spans="1:9">
      <c r="A7" s="11">
        <v>1</v>
      </c>
      <c r="B7" s="7">
        <v>45554</v>
      </c>
      <c r="C7" s="57" t="s">
        <v>289</v>
      </c>
      <c r="D7" s="29">
        <v>115</v>
      </c>
      <c r="E7" s="30" t="s">
        <v>164</v>
      </c>
      <c r="F7" s="29" t="s">
        <v>22</v>
      </c>
      <c r="G7" s="30" t="s">
        <v>163</v>
      </c>
      <c r="H7" s="25"/>
      <c r="I7" s="42" t="s">
        <v>19</v>
      </c>
    </row>
    <row r="8" spans="1:9">
      <c r="A8" s="11">
        <v>1</v>
      </c>
      <c r="B8" s="7">
        <v>45556</v>
      </c>
      <c r="C8" s="8" t="s">
        <v>290</v>
      </c>
      <c r="D8" s="9">
        <v>130</v>
      </c>
      <c r="E8" s="8" t="s">
        <v>73</v>
      </c>
      <c r="F8" s="9" t="s">
        <v>25</v>
      </c>
      <c r="G8" s="30"/>
      <c r="H8" s="25"/>
      <c r="I8" s="42" t="s">
        <v>19</v>
      </c>
    </row>
    <row r="9" spans="1:9">
      <c r="A9" s="11">
        <v>1</v>
      </c>
      <c r="B9" s="7">
        <v>45561</v>
      </c>
      <c r="C9" s="57" t="s">
        <v>291</v>
      </c>
      <c r="D9" s="29">
        <v>166</v>
      </c>
      <c r="E9" s="30" t="s">
        <v>164</v>
      </c>
      <c r="F9" s="29" t="s">
        <v>22</v>
      </c>
      <c r="G9" s="30" t="s">
        <v>163</v>
      </c>
      <c r="H9" s="25"/>
      <c r="I9" s="47" t="s">
        <v>292</v>
      </c>
    </row>
    <row r="10" spans="1:9">
      <c r="A10" s="11">
        <v>1</v>
      </c>
      <c r="B10" s="58">
        <v>45567</v>
      </c>
      <c r="C10" s="8" t="s">
        <v>293</v>
      </c>
      <c r="D10" s="9">
        <v>52</v>
      </c>
      <c r="E10" s="8" t="s">
        <v>49</v>
      </c>
      <c r="F10" s="9" t="s">
        <v>25</v>
      </c>
      <c r="G10" s="18"/>
      <c r="H10" s="8"/>
      <c r="I10" s="42" t="s">
        <v>294</v>
      </c>
    </row>
    <row r="11" spans="1:9">
      <c r="A11" s="11">
        <v>1</v>
      </c>
      <c r="B11" s="58">
        <v>45568</v>
      </c>
      <c r="C11" s="57" t="s">
        <v>295</v>
      </c>
      <c r="D11" s="25">
        <v>94</v>
      </c>
      <c r="E11" s="30" t="s">
        <v>164</v>
      </c>
      <c r="F11" s="29" t="s">
        <v>22</v>
      </c>
      <c r="G11" s="30" t="s">
        <v>163</v>
      </c>
      <c r="H11" s="25"/>
      <c r="I11" s="42" t="s">
        <v>19</v>
      </c>
    </row>
    <row r="12" spans="1:9" ht="25.5">
      <c r="A12" s="11">
        <v>1</v>
      </c>
      <c r="B12" s="58">
        <v>45568</v>
      </c>
      <c r="C12" s="8" t="s">
        <v>296</v>
      </c>
      <c r="D12" s="9">
        <v>80</v>
      </c>
      <c r="E12" s="8" t="s">
        <v>116</v>
      </c>
      <c r="F12" s="9" t="s">
        <v>25</v>
      </c>
      <c r="G12" s="8" t="s">
        <v>160</v>
      </c>
      <c r="H12" s="8"/>
      <c r="I12" s="59" t="s">
        <v>297</v>
      </c>
    </row>
    <row r="13" spans="1:9">
      <c r="A13" s="11">
        <v>1</v>
      </c>
      <c r="B13" s="58">
        <v>45569</v>
      </c>
      <c r="C13" s="8" t="s">
        <v>298</v>
      </c>
      <c r="D13" s="9">
        <v>30</v>
      </c>
      <c r="E13" s="8" t="s">
        <v>99</v>
      </c>
      <c r="F13" s="9" t="s">
        <v>25</v>
      </c>
      <c r="G13" s="8"/>
      <c r="H13" s="8"/>
      <c r="I13" s="60" t="s">
        <v>19</v>
      </c>
    </row>
    <row r="14" spans="1:9">
      <c r="A14" s="11">
        <v>1</v>
      </c>
      <c r="B14" s="7">
        <v>45597</v>
      </c>
      <c r="C14" s="30" t="s">
        <v>299</v>
      </c>
      <c r="D14" s="29">
        <v>106</v>
      </c>
      <c r="E14" s="30" t="s">
        <v>164</v>
      </c>
      <c r="F14" s="29" t="s">
        <v>22</v>
      </c>
      <c r="G14" s="30" t="s">
        <v>163</v>
      </c>
      <c r="H14" s="30" t="s">
        <v>173</v>
      </c>
      <c r="I14" s="60" t="s">
        <v>19</v>
      </c>
    </row>
    <row r="15" spans="1:9">
      <c r="A15" s="11">
        <v>1</v>
      </c>
      <c r="B15" s="7">
        <v>45598</v>
      </c>
      <c r="C15" s="8" t="s">
        <v>134</v>
      </c>
      <c r="D15" s="9">
        <v>50</v>
      </c>
      <c r="E15" s="8" t="s">
        <v>116</v>
      </c>
      <c r="F15" s="9" t="s">
        <v>25</v>
      </c>
      <c r="G15" s="8" t="s">
        <v>117</v>
      </c>
      <c r="H15" s="9" t="s">
        <v>17</v>
      </c>
      <c r="I15" s="60" t="s">
        <v>19</v>
      </c>
    </row>
    <row r="16" spans="1:9">
      <c r="A16" s="11">
        <v>1</v>
      </c>
      <c r="B16" s="58">
        <v>45603</v>
      </c>
      <c r="C16" s="8" t="s">
        <v>300</v>
      </c>
      <c r="D16" s="25">
        <v>140</v>
      </c>
      <c r="E16" s="30" t="s">
        <v>164</v>
      </c>
      <c r="F16" s="29" t="s">
        <v>22</v>
      </c>
      <c r="G16" s="30" t="s">
        <v>163</v>
      </c>
      <c r="H16" s="8" t="s">
        <v>173</v>
      </c>
      <c r="I16" s="60" t="s">
        <v>19</v>
      </c>
    </row>
    <row r="17" spans="1:9">
      <c r="A17" s="11">
        <v>1</v>
      </c>
      <c r="B17" s="58">
        <v>45607</v>
      </c>
      <c r="C17" s="8" t="s">
        <v>63</v>
      </c>
      <c r="D17" s="25">
        <v>115</v>
      </c>
      <c r="E17" s="30" t="s">
        <v>164</v>
      </c>
      <c r="F17" s="29" t="s">
        <v>22</v>
      </c>
      <c r="G17" s="30" t="s">
        <v>163</v>
      </c>
      <c r="H17" s="8" t="s">
        <v>173</v>
      </c>
      <c r="I17" s="60" t="s">
        <v>19</v>
      </c>
    </row>
    <row r="18" spans="1:9">
      <c r="A18" s="11">
        <v>1</v>
      </c>
      <c r="B18" s="61">
        <v>45610</v>
      </c>
      <c r="C18" s="8" t="s">
        <v>274</v>
      </c>
      <c r="D18" s="25">
        <v>124</v>
      </c>
      <c r="E18" s="30" t="s">
        <v>163</v>
      </c>
      <c r="F18" s="25" t="s">
        <v>25</v>
      </c>
      <c r="G18" s="30" t="s">
        <v>164</v>
      </c>
      <c r="H18" s="9"/>
      <c r="I18" s="60" t="s">
        <v>19</v>
      </c>
    </row>
    <row r="19" spans="1:9">
      <c r="A19" s="11">
        <v>1</v>
      </c>
      <c r="B19" s="61">
        <v>45622</v>
      </c>
      <c r="C19" s="8" t="s">
        <v>301</v>
      </c>
      <c r="D19" s="9">
        <v>119</v>
      </c>
      <c r="E19" s="8" t="s">
        <v>136</v>
      </c>
      <c r="F19" s="9" t="s">
        <v>25</v>
      </c>
      <c r="G19" s="8" t="s">
        <v>302</v>
      </c>
      <c r="H19" s="8"/>
      <c r="I19" s="60" t="s">
        <v>19</v>
      </c>
    </row>
    <row r="20" spans="1:9">
      <c r="A20" s="11">
        <v>1</v>
      </c>
      <c r="B20" s="61">
        <v>45622</v>
      </c>
      <c r="C20" s="8" t="s">
        <v>303</v>
      </c>
      <c r="D20" s="9">
        <v>40</v>
      </c>
      <c r="E20" s="8" t="s">
        <v>116</v>
      </c>
      <c r="F20" s="9" t="s">
        <v>25</v>
      </c>
      <c r="G20" s="8" t="s">
        <v>117</v>
      </c>
      <c r="H20" s="8"/>
      <c r="I20" s="60" t="s">
        <v>304</v>
      </c>
    </row>
    <row r="21" spans="1:9">
      <c r="A21" s="11">
        <v>1</v>
      </c>
      <c r="B21" s="58">
        <v>45622</v>
      </c>
      <c r="C21" s="8" t="s">
        <v>305</v>
      </c>
      <c r="D21" s="9">
        <v>96</v>
      </c>
      <c r="E21" s="8" t="s">
        <v>159</v>
      </c>
      <c r="F21" s="9" t="s">
        <v>22</v>
      </c>
      <c r="G21" s="30"/>
      <c r="H21" s="8"/>
      <c r="I21" s="47" t="s">
        <v>306</v>
      </c>
    </row>
    <row r="22" spans="1:9">
      <c r="A22" s="11">
        <v>1</v>
      </c>
      <c r="B22" s="58">
        <v>45623</v>
      </c>
      <c r="C22" s="8" t="s">
        <v>307</v>
      </c>
      <c r="D22" s="9">
        <v>56</v>
      </c>
      <c r="E22" s="8" t="s">
        <v>159</v>
      </c>
      <c r="F22" s="9" t="s">
        <v>22</v>
      </c>
      <c r="G22" s="8" t="s">
        <v>117</v>
      </c>
      <c r="H22" s="8" t="s">
        <v>308</v>
      </c>
      <c r="I22" s="59" t="s">
        <v>309</v>
      </c>
    </row>
    <row r="23" spans="1:9">
      <c r="A23" s="11">
        <v>1</v>
      </c>
      <c r="B23" s="61">
        <v>45624</v>
      </c>
      <c r="C23" s="8" t="s">
        <v>310</v>
      </c>
      <c r="D23" s="25">
        <v>87</v>
      </c>
      <c r="E23" s="30" t="s">
        <v>163</v>
      </c>
      <c r="F23" s="25" t="s">
        <v>25</v>
      </c>
      <c r="G23" s="8" t="s">
        <v>176</v>
      </c>
      <c r="H23" s="8"/>
      <c r="I23" s="60" t="s">
        <v>19</v>
      </c>
    </row>
    <row r="24" spans="1:9">
      <c r="A24" s="11">
        <v>1</v>
      </c>
      <c r="B24" s="61">
        <v>45626</v>
      </c>
      <c r="C24" s="8" t="s">
        <v>311</v>
      </c>
      <c r="D24" s="9">
        <v>52</v>
      </c>
      <c r="E24" s="8" t="s">
        <v>116</v>
      </c>
      <c r="F24" s="9" t="s">
        <v>25</v>
      </c>
      <c r="G24" s="8" t="s">
        <v>160</v>
      </c>
      <c r="H24" s="8"/>
      <c r="I24" s="60" t="s">
        <v>19</v>
      </c>
    </row>
    <row r="25" spans="1:9">
      <c r="A25" s="11">
        <v>1</v>
      </c>
      <c r="B25" s="61">
        <v>45628</v>
      </c>
      <c r="C25" s="8" t="s">
        <v>312</v>
      </c>
      <c r="D25" s="9">
        <v>108</v>
      </c>
      <c r="E25" s="8" t="s">
        <v>116</v>
      </c>
      <c r="F25" s="9" t="s">
        <v>25</v>
      </c>
      <c r="G25" s="8" t="s">
        <v>160</v>
      </c>
      <c r="H25" s="8" t="s">
        <v>117</v>
      </c>
      <c r="I25" s="59" t="s">
        <v>313</v>
      </c>
    </row>
    <row r="26" spans="1:9" ht="25.5">
      <c r="A26" s="11">
        <v>1</v>
      </c>
      <c r="B26" s="61">
        <v>45631</v>
      </c>
      <c r="C26" s="8" t="s">
        <v>314</v>
      </c>
      <c r="D26" s="25">
        <v>85</v>
      </c>
      <c r="E26" s="30" t="s">
        <v>163</v>
      </c>
      <c r="F26" s="25" t="s">
        <v>25</v>
      </c>
      <c r="G26" s="8" t="s">
        <v>176</v>
      </c>
      <c r="H26" s="8" t="s">
        <v>173</v>
      </c>
      <c r="I26" s="59" t="s">
        <v>315</v>
      </c>
    </row>
    <row r="27" spans="1:9">
      <c r="A27" s="11">
        <v>1</v>
      </c>
      <c r="B27" s="61">
        <v>45635</v>
      </c>
      <c r="C27" t="s">
        <v>316</v>
      </c>
      <c r="D27" s="9">
        <v>40</v>
      </c>
      <c r="E27" s="8" t="s">
        <v>201</v>
      </c>
      <c r="F27" s="9" t="s">
        <v>25</v>
      </c>
      <c r="G27" s="8" t="s">
        <v>44</v>
      </c>
      <c r="H27" s="8"/>
      <c r="I27" s="60" t="s">
        <v>19</v>
      </c>
    </row>
    <row r="28" spans="1:9">
      <c r="A28" s="11">
        <v>1</v>
      </c>
      <c r="B28" s="58">
        <v>45638</v>
      </c>
      <c r="C28" s="8" t="s">
        <v>177</v>
      </c>
      <c r="D28" s="25">
        <v>86</v>
      </c>
      <c r="E28" s="30" t="s">
        <v>163</v>
      </c>
      <c r="F28" s="29" t="s">
        <v>25</v>
      </c>
      <c r="G28" s="30"/>
      <c r="H28" s="8"/>
      <c r="I28" s="47" t="s">
        <v>306</v>
      </c>
    </row>
    <row r="29" spans="1:9">
      <c r="A29" s="11">
        <v>1</v>
      </c>
      <c r="B29" s="58">
        <v>45649</v>
      </c>
      <c r="C29" s="8" t="s">
        <v>317</v>
      </c>
      <c r="D29" s="25">
        <v>78</v>
      </c>
      <c r="E29" s="30" t="s">
        <v>163</v>
      </c>
      <c r="F29" s="29" t="s">
        <v>25</v>
      </c>
      <c r="G29" s="30"/>
      <c r="H29" s="8"/>
      <c r="I29" s="59" t="s">
        <v>19</v>
      </c>
    </row>
    <row r="30" spans="1:9">
      <c r="A30" s="6">
        <v>1</v>
      </c>
      <c r="B30" s="61">
        <v>45652</v>
      </c>
      <c r="C30" s="8" t="s">
        <v>314</v>
      </c>
      <c r="D30" s="3">
        <v>80</v>
      </c>
      <c r="E30" s="8" t="s">
        <v>176</v>
      </c>
      <c r="F30" s="9" t="s">
        <v>22</v>
      </c>
      <c r="G30" s="30" t="s">
        <v>163</v>
      </c>
      <c r="H30" s="6"/>
      <c r="I30" s="47" t="s">
        <v>19</v>
      </c>
    </row>
    <row r="31" spans="1:9">
      <c r="A31" s="23">
        <v>1</v>
      </c>
      <c r="B31" s="58">
        <v>45656</v>
      </c>
      <c r="C31" s="8" t="s">
        <v>318</v>
      </c>
      <c r="D31" s="9">
        <v>70</v>
      </c>
      <c r="E31" s="8" t="s">
        <v>116</v>
      </c>
      <c r="F31" s="9" t="s">
        <v>25</v>
      </c>
      <c r="G31" s="8" t="s">
        <v>117</v>
      </c>
      <c r="H31" s="8" t="s">
        <v>160</v>
      </c>
      <c r="I31" s="47" t="s">
        <v>19</v>
      </c>
    </row>
    <row r="32" spans="1:9">
      <c r="A32" s="62">
        <f>SUM(A4:A31)</f>
        <v>28</v>
      </c>
      <c r="B32" s="14"/>
      <c r="C32" s="63"/>
      <c r="D32" s="62">
        <f>SUM(D4:D31)</f>
        <v>2361</v>
      </c>
      <c r="E32" s="63"/>
      <c r="F32" s="62"/>
      <c r="G32" s="63"/>
      <c r="H32" s="63"/>
      <c r="I32" s="64"/>
    </row>
    <row r="33" spans="1:9">
      <c r="A33" s="1"/>
      <c r="B33" s="2"/>
    </row>
    <row r="34" spans="1:9" ht="25.5">
      <c r="A34" s="147" t="str">
        <f>'Niveau 1'!A21</f>
        <v>T2 Saison 2024-2025</v>
      </c>
      <c r="B34" s="147"/>
      <c r="C34" s="147"/>
      <c r="D34" s="147"/>
      <c r="E34" s="147"/>
      <c r="F34" s="147"/>
      <c r="G34" s="147"/>
      <c r="H34" s="147"/>
      <c r="I34" s="147"/>
    </row>
    <row r="35" spans="1:9">
      <c r="A35" s="3" t="str">
        <f t="shared" ref="A35:F35" si="0">A3</f>
        <v>Faite</v>
      </c>
      <c r="B35" s="4" t="str">
        <f t="shared" si="0"/>
        <v>Date</v>
      </c>
      <c r="C35" s="65" t="str">
        <f t="shared" si="0"/>
        <v>Lieu de la mission</v>
      </c>
      <c r="D35" s="3" t="str">
        <f t="shared" si="0"/>
        <v>Trajet A/R</v>
      </c>
      <c r="E35" s="5" t="str">
        <f t="shared" si="0"/>
        <v>Animateur n°1</v>
      </c>
      <c r="F35" s="66" t="str">
        <f t="shared" si="0"/>
        <v>Véhicule Animateur 1</v>
      </c>
      <c r="G35" s="5" t="s">
        <v>8</v>
      </c>
      <c r="H35" s="5" t="str">
        <f>H3</f>
        <v>Animateur n°3</v>
      </c>
      <c r="I35" s="47" t="str">
        <f>I2</f>
        <v>Commentaire</v>
      </c>
    </row>
    <row r="36" spans="1:9">
      <c r="A36" s="6">
        <v>1</v>
      </c>
      <c r="B36" s="58">
        <v>45659</v>
      </c>
      <c r="C36" s="8" t="s">
        <v>319</v>
      </c>
      <c r="D36" s="9">
        <v>50</v>
      </c>
      <c r="E36" s="8" t="s">
        <v>145</v>
      </c>
      <c r="F36" s="25" t="s">
        <v>25</v>
      </c>
      <c r="G36" s="8" t="s">
        <v>146</v>
      </c>
      <c r="H36" s="8"/>
      <c r="I36" s="47" t="s">
        <v>19</v>
      </c>
    </row>
    <row r="37" spans="1:9">
      <c r="A37" s="6">
        <v>1</v>
      </c>
      <c r="B37" s="58">
        <v>45660</v>
      </c>
      <c r="C37" s="8" t="s">
        <v>98</v>
      </c>
      <c r="D37" s="9">
        <v>40</v>
      </c>
      <c r="E37" s="8" t="s">
        <v>49</v>
      </c>
      <c r="F37" s="25" t="s">
        <v>25</v>
      </c>
      <c r="G37" s="8"/>
      <c r="H37" s="8"/>
      <c r="I37" s="47" t="s">
        <v>320</v>
      </c>
    </row>
    <row r="38" spans="1:9">
      <c r="A38" s="6">
        <v>1</v>
      </c>
      <c r="B38" s="58">
        <v>45660</v>
      </c>
      <c r="C38" s="8" t="s">
        <v>95</v>
      </c>
      <c r="D38" s="9">
        <v>45</v>
      </c>
      <c r="E38" s="8" t="s">
        <v>96</v>
      </c>
      <c r="F38" s="25" t="s">
        <v>25</v>
      </c>
      <c r="G38" s="60"/>
      <c r="H38" s="60"/>
      <c r="I38" s="60" t="s">
        <v>19</v>
      </c>
    </row>
    <row r="39" spans="1:9">
      <c r="A39" s="6">
        <v>1</v>
      </c>
      <c r="B39" s="7">
        <v>45666</v>
      </c>
      <c r="C39" s="30" t="s">
        <v>200</v>
      </c>
      <c r="D39" s="29">
        <v>88</v>
      </c>
      <c r="E39" s="30" t="s">
        <v>163</v>
      </c>
      <c r="F39" s="29" t="s">
        <v>25</v>
      </c>
      <c r="G39" s="30" t="s">
        <v>321</v>
      </c>
      <c r="H39" s="30" t="s">
        <v>173</v>
      </c>
      <c r="I39" s="47" t="s">
        <v>322</v>
      </c>
    </row>
    <row r="40" spans="1:9">
      <c r="A40" s="6">
        <v>1</v>
      </c>
      <c r="B40" s="58">
        <v>45668</v>
      </c>
      <c r="C40" s="8" t="s">
        <v>323</v>
      </c>
      <c r="D40" s="9">
        <v>80</v>
      </c>
      <c r="E40" s="8" t="s">
        <v>143</v>
      </c>
      <c r="F40" s="9" t="s">
        <v>25</v>
      </c>
      <c r="G40" s="8" t="s">
        <v>145</v>
      </c>
      <c r="H40" s="8"/>
      <c r="I40" s="60" t="s">
        <v>19</v>
      </c>
    </row>
    <row r="41" spans="1:9" ht="25.5">
      <c r="A41" s="6">
        <v>1</v>
      </c>
      <c r="B41" s="7">
        <v>45668</v>
      </c>
      <c r="C41" s="8" t="s">
        <v>324</v>
      </c>
      <c r="D41" s="9">
        <v>58</v>
      </c>
      <c r="E41" s="8" t="s">
        <v>159</v>
      </c>
      <c r="F41" s="9" t="s">
        <v>22</v>
      </c>
      <c r="G41" s="8" t="s">
        <v>325</v>
      </c>
      <c r="H41" s="8"/>
      <c r="I41" s="59" t="s">
        <v>326</v>
      </c>
    </row>
    <row r="42" spans="1:9">
      <c r="A42" s="6">
        <v>1</v>
      </c>
      <c r="B42" s="7">
        <v>45673</v>
      </c>
      <c r="C42" s="30" t="s">
        <v>327</v>
      </c>
      <c r="D42" s="27">
        <v>110</v>
      </c>
      <c r="E42" s="28" t="s">
        <v>164</v>
      </c>
      <c r="F42" s="27" t="s">
        <v>22</v>
      </c>
      <c r="G42" s="28" t="s">
        <v>163</v>
      </c>
      <c r="H42" s="28" t="s">
        <v>173</v>
      </c>
      <c r="I42" s="60" t="s">
        <v>19</v>
      </c>
    </row>
    <row r="43" spans="1:9">
      <c r="A43" s="6">
        <v>1</v>
      </c>
      <c r="B43" s="7">
        <v>45676</v>
      </c>
      <c r="C43" s="8" t="s">
        <v>328</v>
      </c>
      <c r="D43" s="9">
        <v>60</v>
      </c>
      <c r="E43" s="8" t="s">
        <v>99</v>
      </c>
      <c r="F43" s="9" t="s">
        <v>25</v>
      </c>
      <c r="G43" s="28"/>
      <c r="H43" s="28"/>
      <c r="I43" s="8" t="s">
        <v>329</v>
      </c>
    </row>
    <row r="44" spans="1:9">
      <c r="A44" s="6">
        <v>1</v>
      </c>
      <c r="B44" s="7">
        <v>45681</v>
      </c>
      <c r="C44" s="8" t="s">
        <v>330</v>
      </c>
      <c r="D44" s="9">
        <v>116</v>
      </c>
      <c r="E44" s="8" t="s">
        <v>146</v>
      </c>
      <c r="F44" s="9" t="s">
        <v>25</v>
      </c>
      <c r="G44" s="8" t="s">
        <v>145</v>
      </c>
      <c r="H44" s="8"/>
      <c r="I44" s="60" t="s">
        <v>19</v>
      </c>
    </row>
    <row r="45" spans="1:9">
      <c r="A45" s="6">
        <v>1</v>
      </c>
      <c r="B45" s="7">
        <v>45681</v>
      </c>
      <c r="C45" s="67" t="s">
        <v>331</v>
      </c>
      <c r="D45" s="9">
        <v>160</v>
      </c>
      <c r="E45" s="8" t="s">
        <v>159</v>
      </c>
      <c r="F45" s="9" t="s">
        <v>22</v>
      </c>
      <c r="G45" s="28"/>
      <c r="H45" s="28"/>
      <c r="I45" s="8" t="s">
        <v>332</v>
      </c>
    </row>
    <row r="46" spans="1:9">
      <c r="A46" s="6">
        <v>1</v>
      </c>
      <c r="B46" s="7">
        <v>45693</v>
      </c>
      <c r="C46" s="8" t="s">
        <v>106</v>
      </c>
      <c r="D46" s="9">
        <v>40</v>
      </c>
      <c r="E46" s="8" t="s">
        <v>99</v>
      </c>
      <c r="F46" s="9" t="s">
        <v>25</v>
      </c>
      <c r="G46" s="28"/>
      <c r="H46" s="28"/>
      <c r="I46" s="8" t="s">
        <v>19</v>
      </c>
    </row>
    <row r="47" spans="1:9" ht="25.5">
      <c r="A47" s="6">
        <v>1</v>
      </c>
      <c r="B47" s="7">
        <v>45694</v>
      </c>
      <c r="C47" s="8" t="s">
        <v>333</v>
      </c>
      <c r="D47" s="9">
        <v>50</v>
      </c>
      <c r="E47" s="8" t="s">
        <v>99</v>
      </c>
      <c r="F47" s="9" t="s">
        <v>25</v>
      </c>
      <c r="G47" s="28"/>
      <c r="H47" s="28"/>
      <c r="I47" s="59" t="s">
        <v>334</v>
      </c>
    </row>
    <row r="48" spans="1:9">
      <c r="A48" s="6">
        <v>1</v>
      </c>
      <c r="B48" s="7">
        <v>45701</v>
      </c>
      <c r="C48" s="8" t="s">
        <v>335</v>
      </c>
      <c r="D48" s="9">
        <v>62</v>
      </c>
      <c r="E48" s="8" t="s">
        <v>164</v>
      </c>
      <c r="F48" s="9" t="s">
        <v>22</v>
      </c>
      <c r="G48" s="28" t="s">
        <v>163</v>
      </c>
      <c r="H48" s="28" t="s">
        <v>173</v>
      </c>
      <c r="I48" s="59" t="s">
        <v>19</v>
      </c>
    </row>
    <row r="49" spans="1:10">
      <c r="A49" s="6">
        <v>1</v>
      </c>
      <c r="B49" s="7">
        <v>45701</v>
      </c>
      <c r="C49" s="67" t="s">
        <v>336</v>
      </c>
      <c r="D49" s="9">
        <v>50</v>
      </c>
      <c r="E49" s="8" t="s">
        <v>116</v>
      </c>
      <c r="F49" s="25" t="s">
        <v>25</v>
      </c>
      <c r="G49" s="30" t="s">
        <v>337</v>
      </c>
      <c r="H49" s="30"/>
      <c r="I49" s="59" t="s">
        <v>338</v>
      </c>
    </row>
    <row r="50" spans="1:10">
      <c r="A50" s="6">
        <v>1</v>
      </c>
      <c r="B50" s="7">
        <v>45703</v>
      </c>
      <c r="C50" s="67" t="s">
        <v>339</v>
      </c>
      <c r="D50" s="9">
        <v>30</v>
      </c>
      <c r="E50" s="8" t="s">
        <v>143</v>
      </c>
      <c r="F50" s="9" t="s">
        <v>25</v>
      </c>
      <c r="G50" s="28" t="s">
        <v>145</v>
      </c>
      <c r="H50" s="28"/>
      <c r="I50" s="59" t="s">
        <v>19</v>
      </c>
      <c r="J50" t="s">
        <v>340</v>
      </c>
    </row>
    <row r="51" spans="1:10">
      <c r="A51" s="6">
        <v>1</v>
      </c>
      <c r="B51" s="7">
        <v>45705</v>
      </c>
      <c r="C51" s="67" t="s">
        <v>341</v>
      </c>
      <c r="D51" s="9">
        <v>90</v>
      </c>
      <c r="E51" s="8" t="s">
        <v>164</v>
      </c>
      <c r="F51" s="25" t="s">
        <v>22</v>
      </c>
      <c r="G51" s="30" t="s">
        <v>321</v>
      </c>
      <c r="H51" s="30" t="s">
        <v>163</v>
      </c>
      <c r="I51" s="59" t="s">
        <v>19</v>
      </c>
    </row>
    <row r="52" spans="1:10" ht="25.5">
      <c r="A52" s="6">
        <v>1</v>
      </c>
      <c r="B52" s="7">
        <v>45706</v>
      </c>
      <c r="C52" s="67" t="s">
        <v>342</v>
      </c>
      <c r="D52" s="9">
        <v>220</v>
      </c>
      <c r="E52" s="8" t="s">
        <v>201</v>
      </c>
      <c r="F52" s="25" t="s">
        <v>25</v>
      </c>
      <c r="G52" s="30"/>
      <c r="H52" s="30"/>
      <c r="I52" s="59" t="s">
        <v>343</v>
      </c>
    </row>
    <row r="53" spans="1:10">
      <c r="A53" s="6">
        <v>1</v>
      </c>
      <c r="B53" s="7">
        <v>45712</v>
      </c>
      <c r="C53" s="67" t="s">
        <v>344</v>
      </c>
      <c r="D53" s="9">
        <v>70</v>
      </c>
      <c r="E53" s="8" t="s">
        <v>164</v>
      </c>
      <c r="F53" s="25" t="s">
        <v>22</v>
      </c>
      <c r="G53" s="30" t="s">
        <v>163</v>
      </c>
      <c r="H53" s="30" t="s">
        <v>173</v>
      </c>
      <c r="I53" s="59" t="s">
        <v>19</v>
      </c>
    </row>
    <row r="54" spans="1:10">
      <c r="A54" s="6">
        <v>1</v>
      </c>
      <c r="B54" s="7">
        <v>45712</v>
      </c>
      <c r="C54" s="67" t="s">
        <v>345</v>
      </c>
      <c r="D54" s="9">
        <v>40</v>
      </c>
      <c r="E54" s="30" t="s">
        <v>321</v>
      </c>
      <c r="F54" s="25" t="s">
        <v>25</v>
      </c>
      <c r="G54" s="8" t="s">
        <v>143</v>
      </c>
      <c r="H54" s="30"/>
      <c r="I54" s="59" t="s">
        <v>19</v>
      </c>
    </row>
    <row r="55" spans="1:10">
      <c r="A55" s="6">
        <v>1</v>
      </c>
      <c r="B55" s="7">
        <v>45712</v>
      </c>
      <c r="C55" s="67" t="s">
        <v>346</v>
      </c>
      <c r="D55" s="9">
        <v>78</v>
      </c>
      <c r="E55" s="8" t="s">
        <v>159</v>
      </c>
      <c r="F55" s="25" t="s">
        <v>22</v>
      </c>
      <c r="G55" s="30" t="s">
        <v>160</v>
      </c>
      <c r="H55" s="59" t="s">
        <v>116</v>
      </c>
      <c r="I55" s="59" t="s">
        <v>19</v>
      </c>
    </row>
    <row r="56" spans="1:10">
      <c r="A56" s="6">
        <v>1</v>
      </c>
      <c r="B56" s="7">
        <v>45715</v>
      </c>
      <c r="C56" s="67" t="s">
        <v>347</v>
      </c>
      <c r="D56" s="9">
        <v>120</v>
      </c>
      <c r="E56" s="8" t="s">
        <v>164</v>
      </c>
      <c r="F56" s="25" t="s">
        <v>22</v>
      </c>
      <c r="G56" s="30" t="s">
        <v>163</v>
      </c>
      <c r="H56" s="30"/>
      <c r="I56" s="59" t="s">
        <v>19</v>
      </c>
    </row>
    <row r="57" spans="1:10" ht="25.5">
      <c r="A57" s="6">
        <v>1</v>
      </c>
      <c r="B57" s="7">
        <v>45719</v>
      </c>
      <c r="C57" s="67" t="s">
        <v>348</v>
      </c>
      <c r="D57" s="9">
        <v>55</v>
      </c>
      <c r="E57" s="8" t="s">
        <v>116</v>
      </c>
      <c r="F57" s="25" t="s">
        <v>25</v>
      </c>
      <c r="G57" s="30" t="s">
        <v>160</v>
      </c>
      <c r="H57" s="30"/>
      <c r="I57" s="59" t="s">
        <v>349</v>
      </c>
    </row>
    <row r="58" spans="1:10">
      <c r="A58" s="6">
        <v>1</v>
      </c>
      <c r="B58" s="7">
        <v>45721</v>
      </c>
      <c r="C58" s="67" t="s">
        <v>280</v>
      </c>
      <c r="D58" s="9">
        <v>118</v>
      </c>
      <c r="E58" s="8" t="s">
        <v>270</v>
      </c>
      <c r="F58" s="25" t="s">
        <v>22</v>
      </c>
      <c r="G58" s="30" t="s">
        <v>325</v>
      </c>
      <c r="H58" s="30"/>
      <c r="I58" s="59" t="s">
        <v>19</v>
      </c>
    </row>
    <row r="59" spans="1:10">
      <c r="A59" s="6">
        <v>1</v>
      </c>
      <c r="B59" s="7">
        <v>45729</v>
      </c>
      <c r="C59" s="67" t="s">
        <v>350</v>
      </c>
      <c r="D59" s="9">
        <v>116</v>
      </c>
      <c r="E59" s="28" t="s">
        <v>164</v>
      </c>
      <c r="F59" s="27" t="s">
        <v>22</v>
      </c>
      <c r="G59" s="28" t="s">
        <v>163</v>
      </c>
      <c r="H59" s="28" t="s">
        <v>173</v>
      </c>
      <c r="I59" s="60" t="s">
        <v>19</v>
      </c>
    </row>
    <row r="60" spans="1:10">
      <c r="A60" s="6">
        <v>1</v>
      </c>
      <c r="B60" s="7">
        <v>45733</v>
      </c>
      <c r="C60" s="67" t="s">
        <v>351</v>
      </c>
      <c r="D60" s="9">
        <v>195</v>
      </c>
      <c r="E60" s="28" t="s">
        <v>270</v>
      </c>
      <c r="F60" s="27" t="s">
        <v>22</v>
      </c>
      <c r="G60" s="28" t="s">
        <v>271</v>
      </c>
      <c r="H60" s="28" t="s">
        <v>17</v>
      </c>
      <c r="I60" s="60" t="s">
        <v>352</v>
      </c>
    </row>
    <row r="61" spans="1:10">
      <c r="A61" s="6">
        <v>1</v>
      </c>
      <c r="B61" s="7">
        <v>45741</v>
      </c>
      <c r="C61" s="67" t="s">
        <v>353</v>
      </c>
      <c r="D61" s="9">
        <v>124</v>
      </c>
      <c r="E61" s="28" t="s">
        <v>159</v>
      </c>
      <c r="F61" s="27" t="s">
        <v>22</v>
      </c>
      <c r="G61" s="28" t="s">
        <v>160</v>
      </c>
      <c r="H61" s="60" t="s">
        <v>308</v>
      </c>
      <c r="I61" s="8" t="s">
        <v>354</v>
      </c>
    </row>
    <row r="62" spans="1:10">
      <c r="A62" s="6">
        <v>1</v>
      </c>
      <c r="B62" s="7">
        <v>45742</v>
      </c>
      <c r="C62" s="67" t="s">
        <v>114</v>
      </c>
      <c r="D62" s="9">
        <v>0</v>
      </c>
      <c r="E62" s="28" t="s">
        <v>99</v>
      </c>
      <c r="F62" s="27" t="s">
        <v>17</v>
      </c>
      <c r="G62" s="28"/>
      <c r="H62" s="28"/>
      <c r="I62" s="59" t="s">
        <v>355</v>
      </c>
    </row>
    <row r="63" spans="1:10">
      <c r="A63" s="6">
        <v>1</v>
      </c>
      <c r="B63" s="7">
        <v>45743</v>
      </c>
      <c r="C63" s="67" t="s">
        <v>114</v>
      </c>
      <c r="D63" s="9">
        <v>0</v>
      </c>
      <c r="E63" s="28" t="s">
        <v>99</v>
      </c>
      <c r="F63" s="27" t="s">
        <v>17</v>
      </c>
      <c r="G63" s="28"/>
      <c r="H63" s="28"/>
      <c r="I63" s="8" t="s">
        <v>356</v>
      </c>
    </row>
    <row r="64" spans="1:10">
      <c r="A64" s="6">
        <v>1</v>
      </c>
      <c r="B64" s="7">
        <v>45743</v>
      </c>
      <c r="C64" s="67" t="s">
        <v>357</v>
      </c>
      <c r="D64" s="9">
        <v>180</v>
      </c>
      <c r="E64" s="28" t="s">
        <v>164</v>
      </c>
      <c r="F64" s="27" t="s">
        <v>22</v>
      </c>
      <c r="G64" s="28" t="s">
        <v>163</v>
      </c>
      <c r="H64" s="28" t="s">
        <v>173</v>
      </c>
      <c r="I64" s="60" t="s">
        <v>19</v>
      </c>
    </row>
    <row r="65" spans="1:9">
      <c r="A65" s="6">
        <v>0</v>
      </c>
      <c r="B65" s="7"/>
      <c r="C65" s="67"/>
      <c r="D65" s="9"/>
      <c r="E65" s="28"/>
      <c r="F65" s="27"/>
      <c r="G65" s="28"/>
      <c r="H65" s="28"/>
      <c r="I65" s="60"/>
    </row>
    <row r="66" spans="1:9">
      <c r="A66" s="6">
        <v>0</v>
      </c>
      <c r="B66" s="7"/>
      <c r="C66" s="30"/>
      <c r="D66" s="29"/>
      <c r="E66" s="30"/>
      <c r="F66" s="29"/>
      <c r="G66" s="30"/>
      <c r="H66" s="30"/>
      <c r="I66" s="60"/>
    </row>
    <row r="67" spans="1:9">
      <c r="A67" s="62">
        <f>SUM(A36:A66)</f>
        <v>29</v>
      </c>
      <c r="B67" s="14"/>
      <c r="C67" s="63"/>
      <c r="D67" s="62">
        <f>SUM(D36:D66)</f>
        <v>2445</v>
      </c>
      <c r="E67" s="63"/>
      <c r="F67" s="62"/>
      <c r="G67" s="63"/>
      <c r="H67" s="63"/>
      <c r="I67" s="64"/>
    </row>
    <row r="68" spans="1:9">
      <c r="A68" s="1"/>
      <c r="B68" s="2"/>
    </row>
    <row r="69" spans="1:9" ht="25.5">
      <c r="A69" s="147" t="str">
        <f>'Niveau 1'!A38</f>
        <v>T3 Saison 2024-2025</v>
      </c>
      <c r="B69" s="147"/>
      <c r="C69" s="147"/>
      <c r="D69" s="147"/>
      <c r="E69" s="147"/>
      <c r="F69" s="147"/>
      <c r="G69" s="147"/>
      <c r="H69" s="147"/>
      <c r="I69" s="147"/>
    </row>
    <row r="70" spans="1:9">
      <c r="A70" s="3" t="str">
        <f t="shared" ref="A70:F70" si="1">A3</f>
        <v>Faite</v>
      </c>
      <c r="B70" s="4" t="str">
        <f t="shared" si="1"/>
        <v>Date</v>
      </c>
      <c r="C70" s="5" t="str">
        <f t="shared" si="1"/>
        <v>Lieu de la mission</v>
      </c>
      <c r="D70" s="3" t="str">
        <f t="shared" si="1"/>
        <v>Trajet A/R</v>
      </c>
      <c r="E70" s="5" t="str">
        <f t="shared" si="1"/>
        <v>Animateur n°1</v>
      </c>
      <c r="F70" s="3" t="str">
        <f t="shared" si="1"/>
        <v>Véhicule Animateur 1</v>
      </c>
      <c r="G70" s="5" t="s">
        <v>8</v>
      </c>
      <c r="H70" s="5" t="str">
        <f>H3</f>
        <v>Animateur n°3</v>
      </c>
      <c r="I70" s="48" t="str">
        <f>I2</f>
        <v>Commentaire</v>
      </c>
    </row>
    <row r="71" spans="1:9">
      <c r="A71" s="6">
        <v>1</v>
      </c>
      <c r="B71" s="7">
        <v>45749</v>
      </c>
      <c r="C71" s="30" t="s">
        <v>396</v>
      </c>
      <c r="D71" s="29">
        <v>40</v>
      </c>
      <c r="E71" s="30" t="s">
        <v>73</v>
      </c>
      <c r="F71" s="29" t="s">
        <v>25</v>
      </c>
      <c r="G71" s="30">
        <v>0</v>
      </c>
      <c r="H71" s="30" t="s">
        <v>17</v>
      </c>
      <c r="I71" s="60" t="s">
        <v>380</v>
      </c>
    </row>
    <row r="72" spans="1:9">
      <c r="A72" s="6">
        <v>1</v>
      </c>
      <c r="B72" s="7">
        <v>45756</v>
      </c>
      <c r="C72" s="30" t="s">
        <v>346</v>
      </c>
      <c r="D72" s="29">
        <v>80</v>
      </c>
      <c r="E72" s="30" t="s">
        <v>159</v>
      </c>
      <c r="F72" s="29" t="s">
        <v>22</v>
      </c>
      <c r="G72" s="30" t="s">
        <v>229</v>
      </c>
      <c r="H72" s="30" t="s">
        <v>17</v>
      </c>
      <c r="I72" s="60" t="s">
        <v>160</v>
      </c>
    </row>
    <row r="73" spans="1:9">
      <c r="A73" s="6">
        <v>1</v>
      </c>
      <c r="B73" s="7">
        <v>45769</v>
      </c>
      <c r="C73" s="30" t="s">
        <v>280</v>
      </c>
      <c r="D73" s="29">
        <v>110</v>
      </c>
      <c r="E73" s="28" t="s">
        <v>159</v>
      </c>
      <c r="F73" s="27" t="s">
        <v>22</v>
      </c>
      <c r="G73" s="28" t="s">
        <v>392</v>
      </c>
      <c r="H73" s="28" t="s">
        <v>22</v>
      </c>
      <c r="I73" s="60" t="s">
        <v>228</v>
      </c>
    </row>
    <row r="74" spans="1:9">
      <c r="A74" s="6">
        <v>1</v>
      </c>
      <c r="B74" s="7">
        <v>45778</v>
      </c>
      <c r="C74" s="30" t="s">
        <v>397</v>
      </c>
      <c r="D74" s="29">
        <v>128</v>
      </c>
      <c r="E74" s="30" t="s">
        <v>164</v>
      </c>
      <c r="F74" s="29" t="s">
        <v>22</v>
      </c>
      <c r="G74" s="30" t="s">
        <v>163</v>
      </c>
      <c r="H74" s="30" t="s">
        <v>17</v>
      </c>
      <c r="I74" s="60" t="s">
        <v>173</v>
      </c>
    </row>
    <row r="75" spans="1:9">
      <c r="A75" s="6">
        <v>1</v>
      </c>
      <c r="B75" s="7">
        <v>45780</v>
      </c>
      <c r="C75" s="30" t="s">
        <v>134</v>
      </c>
      <c r="D75" s="29">
        <v>64</v>
      </c>
      <c r="E75" s="28" t="s">
        <v>159</v>
      </c>
      <c r="F75" s="27" t="s">
        <v>22</v>
      </c>
      <c r="G75" s="28" t="s">
        <v>117</v>
      </c>
      <c r="H75" s="28" t="s">
        <v>17</v>
      </c>
      <c r="I75" t="s">
        <v>411</v>
      </c>
    </row>
    <row r="76" spans="1:9">
      <c r="A76" s="6">
        <v>1</v>
      </c>
      <c r="B76" s="7">
        <v>45783</v>
      </c>
      <c r="C76" s="28" t="s">
        <v>63</v>
      </c>
      <c r="D76" s="27">
        <v>110</v>
      </c>
      <c r="E76" s="28" t="s">
        <v>146</v>
      </c>
      <c r="F76" s="27" t="s">
        <v>25</v>
      </c>
      <c r="G76" s="28" t="s">
        <v>143</v>
      </c>
      <c r="H76" s="28" t="s">
        <v>17</v>
      </c>
      <c r="I76" s="60" t="s">
        <v>19</v>
      </c>
    </row>
    <row r="77" spans="1:9">
      <c r="A77" s="62">
        <f>SUM(A71:A76)</f>
        <v>6</v>
      </c>
      <c r="B77" s="14"/>
      <c r="C77" s="63"/>
      <c r="D77" s="62">
        <f>SUM(D71:D76)</f>
        <v>532</v>
      </c>
      <c r="E77" s="63"/>
      <c r="F77" s="62"/>
      <c r="G77" s="63"/>
      <c r="H77" s="63"/>
      <c r="I77" s="64"/>
    </row>
  </sheetData>
  <mergeCells count="4">
    <mergeCell ref="A1:I1"/>
    <mergeCell ref="A2:I2"/>
    <mergeCell ref="A34:I34"/>
    <mergeCell ref="A69:I69"/>
  </mergeCells>
  <conditionalFormatting sqref="A71:A76 A31 A4:A29 A36:A66">
    <cfRule type="cellIs" dxfId="3" priority="2" operator="equal">
      <formula>1</formula>
    </cfRule>
    <cfRule type="cellIs" dxfId="2" priority="3" operator="lessThan">
      <formula>1</formula>
    </cfRule>
  </conditionalFormatting>
  <conditionalFormatting sqref="A30">
    <cfRule type="cellIs" dxfId="1" priority="4" operator="equal">
      <formula>1</formula>
    </cfRule>
    <cfRule type="cellIs" dxfId="0" priority="5" operator="lessThan">
      <formula>1</formula>
    </cfRule>
  </conditionalFormatting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Roman,Normal"&amp;12&amp;A</oddHeader>
    <oddFooter>&amp;C&amp;"Times New Roman,Normal"&amp;12Page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1:J46"/>
  <sheetViews>
    <sheetView workbookViewId="0">
      <selection activeCell="M35" sqref="M35"/>
    </sheetView>
  </sheetViews>
  <sheetFormatPr baseColWidth="10" defaultColWidth="22.85546875" defaultRowHeight="12.75"/>
  <cols>
    <col min="1" max="1" width="16.140625" style="1" customWidth="1"/>
    <col min="2" max="6" width="11.42578125" style="1" customWidth="1"/>
    <col min="7" max="7" width="12.42578125" style="1" customWidth="1"/>
    <col min="8" max="8" width="11.42578125" style="68" customWidth="1"/>
    <col min="9" max="10" width="11.42578125" style="1" customWidth="1"/>
    <col min="1024" max="1024" width="11.5703125" customWidth="1"/>
  </cols>
  <sheetData>
    <row r="1" spans="1:10" ht="25.5">
      <c r="A1" s="139" t="s">
        <v>0</v>
      </c>
      <c r="B1" s="139"/>
      <c r="C1" s="139"/>
      <c r="D1" s="139"/>
      <c r="E1" s="139"/>
      <c r="F1" s="139"/>
      <c r="G1" s="139"/>
      <c r="H1" s="139"/>
      <c r="I1" s="139"/>
      <c r="J1" s="139"/>
    </row>
    <row r="2" spans="1:10" ht="26.45" customHeight="1">
      <c r="A2" s="150" t="s">
        <v>358</v>
      </c>
      <c r="B2" s="150"/>
      <c r="C2" s="150"/>
      <c r="D2" s="150"/>
      <c r="E2" s="150"/>
      <c r="F2" s="150"/>
      <c r="G2" s="150"/>
      <c r="H2" s="150"/>
      <c r="I2" s="150"/>
      <c r="J2" s="150"/>
    </row>
    <row r="4" spans="1:10" ht="25.35" customHeight="1">
      <c r="A4" s="148" t="str">
        <f>'Niveau 1'!A2</f>
        <v>T1 Saison 2024-2025</v>
      </c>
      <c r="B4" s="148"/>
      <c r="C4" s="148"/>
      <c r="D4" s="148"/>
      <c r="E4" s="148"/>
      <c r="F4" s="148"/>
      <c r="G4" s="148"/>
      <c r="H4" s="148"/>
      <c r="I4" s="148"/>
      <c r="J4" s="148"/>
    </row>
    <row r="5" spans="1:10" ht="25.35" customHeight="1">
      <c r="A5" s="69" t="s">
        <v>359</v>
      </c>
      <c r="B5" s="69" t="s">
        <v>360</v>
      </c>
      <c r="C5" s="69" t="s">
        <v>361</v>
      </c>
      <c r="D5" s="69" t="s">
        <v>362</v>
      </c>
      <c r="E5" s="69" t="s">
        <v>363</v>
      </c>
      <c r="F5" s="69" t="s">
        <v>364</v>
      </c>
      <c r="G5" s="69" t="s">
        <v>365</v>
      </c>
      <c r="H5" s="70" t="s">
        <v>366</v>
      </c>
      <c r="I5" s="69" t="s">
        <v>367</v>
      </c>
      <c r="J5" s="69" t="s">
        <v>368</v>
      </c>
    </row>
    <row r="6" spans="1:10" ht="14.65" customHeight="1">
      <c r="A6" s="71" t="s">
        <v>369</v>
      </c>
      <c r="B6" s="71">
        <f>'Niveau 2'!A19</f>
        <v>10</v>
      </c>
      <c r="C6" s="71">
        <f>'Niveau 1'!D19</f>
        <v>275</v>
      </c>
      <c r="D6" s="72">
        <f>'Niveau 1'!J19</f>
        <v>229</v>
      </c>
      <c r="E6" s="71">
        <f>'Niveau 1'!K19</f>
        <v>55.7</v>
      </c>
      <c r="F6" s="71">
        <f>'Niveau 1'!L19</f>
        <v>912</v>
      </c>
      <c r="G6" s="73">
        <f t="shared" ref="G6:G12" si="0">C6/B6</f>
        <v>27.5</v>
      </c>
      <c r="H6" s="74">
        <f t="shared" ref="H6:H11" si="1">D6/B6</f>
        <v>22.9</v>
      </c>
      <c r="I6" s="73">
        <f t="shared" ref="I6:I11" si="2">E6/B6</f>
        <v>5.57</v>
      </c>
      <c r="J6" s="73">
        <f t="shared" ref="J6:J11" si="3">F6/B6</f>
        <v>91.2</v>
      </c>
    </row>
    <row r="7" spans="1:10" ht="14.65" customHeight="1">
      <c r="A7" s="75" t="s">
        <v>370</v>
      </c>
      <c r="B7" s="75">
        <f>'Niveau 2'!A19</f>
        <v>10</v>
      </c>
      <c r="C7" s="75">
        <f>'Niveau 2'!D19</f>
        <v>518</v>
      </c>
      <c r="D7" s="75">
        <f>'Niveau 2'!J19</f>
        <v>330</v>
      </c>
      <c r="E7" s="75">
        <f>'Niveau 2'!K19</f>
        <v>87</v>
      </c>
      <c r="F7" s="75">
        <f>'Niveau 2'!L19</f>
        <v>1730</v>
      </c>
      <c r="G7" s="76">
        <f t="shared" si="0"/>
        <v>51.8</v>
      </c>
      <c r="H7" s="77">
        <f t="shared" si="1"/>
        <v>33</v>
      </c>
      <c r="I7" s="76">
        <f t="shared" si="2"/>
        <v>8.6999999999999993</v>
      </c>
      <c r="J7" s="76">
        <f t="shared" si="3"/>
        <v>173</v>
      </c>
    </row>
    <row r="8" spans="1:10" ht="14.65" customHeight="1">
      <c r="A8" s="78" t="s">
        <v>371</v>
      </c>
      <c r="B8" s="78">
        <f>'Niveau 3'!A19</f>
        <v>11</v>
      </c>
      <c r="C8" s="78">
        <f>'Niveau 3'!D19</f>
        <v>768</v>
      </c>
      <c r="D8" s="79">
        <f>'Niveau 3'!J19</f>
        <v>290</v>
      </c>
      <c r="E8" s="78">
        <f>'Niveau 3'!K19</f>
        <v>142.69999999999999</v>
      </c>
      <c r="F8" s="78">
        <f>'Niveau 3'!L19</f>
        <v>2994</v>
      </c>
      <c r="G8" s="80">
        <f t="shared" si="0"/>
        <v>69.818181818181813</v>
      </c>
      <c r="H8" s="81">
        <f t="shared" si="1"/>
        <v>26.363636363636363</v>
      </c>
      <c r="I8" s="80">
        <f t="shared" si="2"/>
        <v>12.972727272727271</v>
      </c>
      <c r="J8" s="80">
        <f t="shared" si="3"/>
        <v>272.18181818181819</v>
      </c>
    </row>
    <row r="9" spans="1:10" ht="14.65" customHeight="1">
      <c r="A9" s="82" t="s">
        <v>372</v>
      </c>
      <c r="B9" s="82">
        <f>'Niveau 4'!A19</f>
        <v>10</v>
      </c>
      <c r="C9" s="82">
        <f>'Niveau 4'!D19</f>
        <v>1078</v>
      </c>
      <c r="D9" s="83">
        <f>'Niveau 4'!J19</f>
        <v>142</v>
      </c>
      <c r="E9" s="82">
        <f>'Niveau 4'!K19</f>
        <v>147.69999999999999</v>
      </c>
      <c r="F9" s="82">
        <f>'Niveau 4'!L19</f>
        <v>5159</v>
      </c>
      <c r="G9" s="84">
        <f t="shared" si="0"/>
        <v>107.8</v>
      </c>
      <c r="H9" s="85">
        <f t="shared" si="1"/>
        <v>14.2</v>
      </c>
      <c r="I9" s="86">
        <f t="shared" si="2"/>
        <v>14.77</v>
      </c>
      <c r="J9" s="86">
        <f t="shared" si="3"/>
        <v>515.9</v>
      </c>
    </row>
    <row r="10" spans="1:10" ht="14.65" customHeight="1">
      <c r="A10" s="87" t="s">
        <v>373</v>
      </c>
      <c r="B10" s="87">
        <f>'Niveau 5'!A19</f>
        <v>14</v>
      </c>
      <c r="C10" s="87">
        <f>'Niveau 5'!D19</f>
        <v>1681</v>
      </c>
      <c r="D10" s="88">
        <f>'Niveau 5'!J19</f>
        <v>227</v>
      </c>
      <c r="E10" s="87">
        <f>'Niveau 5'!K19</f>
        <v>210.3</v>
      </c>
      <c r="F10" s="87">
        <f>'Niveau 5'!L19</f>
        <v>7902</v>
      </c>
      <c r="G10" s="89">
        <f t="shared" si="0"/>
        <v>120.07142857142857</v>
      </c>
      <c r="H10" s="90">
        <f t="shared" si="1"/>
        <v>16.214285714285715</v>
      </c>
      <c r="I10" s="89">
        <f t="shared" si="2"/>
        <v>15.021428571428572</v>
      </c>
      <c r="J10" s="89">
        <f t="shared" si="3"/>
        <v>564.42857142857144</v>
      </c>
    </row>
    <row r="11" spans="1:10" ht="14.65" customHeight="1">
      <c r="A11" s="91" t="s">
        <v>374</v>
      </c>
      <c r="B11" s="91">
        <f>'Niveau découverte'!A21</f>
        <v>13</v>
      </c>
      <c r="C11" s="91">
        <f>'Niveau découverte'!D21</f>
        <v>799</v>
      </c>
      <c r="D11" s="92">
        <f>'Niveau découverte'!J21</f>
        <v>159</v>
      </c>
      <c r="E11" s="91">
        <f>'Niveau découverte'!K21</f>
        <v>124.60000000000001</v>
      </c>
      <c r="F11" s="91">
        <f>'Niveau découverte'!L21</f>
        <v>2192</v>
      </c>
      <c r="G11" s="93">
        <f t="shared" si="0"/>
        <v>61.46153846153846</v>
      </c>
      <c r="H11" s="94">
        <f t="shared" si="1"/>
        <v>12.23076923076923</v>
      </c>
      <c r="I11" s="93">
        <f t="shared" si="2"/>
        <v>9.5846153846153861</v>
      </c>
      <c r="J11" s="93">
        <f t="shared" si="3"/>
        <v>168.61538461538461</v>
      </c>
    </row>
    <row r="12" spans="1:10" ht="14.65" customHeight="1">
      <c r="A12" s="13" t="s">
        <v>375</v>
      </c>
      <c r="B12" s="13">
        <f>Reconnaissance!A32</f>
        <v>28</v>
      </c>
      <c r="C12" s="13">
        <f>Reconnaissance!D32</f>
        <v>2361</v>
      </c>
      <c r="D12" s="13"/>
      <c r="E12" s="13"/>
      <c r="F12" s="13"/>
      <c r="G12" s="95">
        <f t="shared" si="0"/>
        <v>84.321428571428569</v>
      </c>
      <c r="H12" s="96"/>
      <c r="I12" s="95"/>
      <c r="J12" s="95"/>
    </row>
    <row r="14" spans="1:10" ht="25.35" customHeight="1">
      <c r="A14" s="148" t="str">
        <f>'Niveau 1'!A21</f>
        <v>T2 Saison 2024-2025</v>
      </c>
      <c r="B14" s="148"/>
      <c r="C14" s="148"/>
      <c r="D14" s="148"/>
      <c r="E14" s="148"/>
      <c r="F14" s="148"/>
      <c r="G14" s="148"/>
      <c r="H14" s="148"/>
      <c r="I14" s="148"/>
      <c r="J14" s="148"/>
    </row>
    <row r="15" spans="1:10" ht="25.35" customHeight="1">
      <c r="A15" s="69" t="str">
        <f t="shared" ref="A15:J15" si="4">A5</f>
        <v>Niveau</v>
      </c>
      <c r="B15" s="69" t="str">
        <f t="shared" si="4"/>
        <v>Nb Rando</v>
      </c>
      <c r="C15" s="69" t="str">
        <f t="shared" si="4"/>
        <v>Total km Voiture A/R</v>
      </c>
      <c r="D15" s="69" t="str">
        <f t="shared" si="4"/>
        <v>Total Participants</v>
      </c>
      <c r="E15" s="69" t="str">
        <f t="shared" si="4"/>
        <v>Total km Rando</v>
      </c>
      <c r="F15" s="69" t="str">
        <f t="shared" si="4"/>
        <v>Total Dénivelé</v>
      </c>
      <c r="G15" s="69" t="str">
        <f t="shared" si="4"/>
        <v>Moyenne  km Voiture A/R</v>
      </c>
      <c r="H15" s="70" t="str">
        <f t="shared" si="4"/>
        <v>Moyenne Participants</v>
      </c>
      <c r="I15" s="69" t="str">
        <f t="shared" si="4"/>
        <v>Moyenne  km Rando</v>
      </c>
      <c r="J15" s="69" t="str">
        <f t="shared" si="4"/>
        <v>Moyenne Dénivelé</v>
      </c>
    </row>
    <row r="16" spans="1:10" ht="14.65" customHeight="1">
      <c r="A16" s="71" t="str">
        <f t="shared" ref="A16:A21" si="5">A6</f>
        <v>Niveau 1</v>
      </c>
      <c r="B16" s="71">
        <f>'Niveau 1'!A36</f>
        <v>7</v>
      </c>
      <c r="C16" s="71">
        <f>'Niveau 1'!D36</f>
        <v>255</v>
      </c>
      <c r="D16" s="72">
        <f>'Niveau 1'!J36</f>
        <v>186</v>
      </c>
      <c r="E16" s="71">
        <f>'Niveau 1'!K36</f>
        <v>45.8</v>
      </c>
      <c r="F16" s="71">
        <f>'Niveau 1'!L36</f>
        <v>690</v>
      </c>
      <c r="G16" s="73">
        <f t="shared" ref="G16:G22" si="6">C16/B16</f>
        <v>36.428571428571431</v>
      </c>
      <c r="H16" s="74">
        <f t="shared" ref="H16:H21" si="7">D16/B16</f>
        <v>26.571428571428573</v>
      </c>
      <c r="I16" s="73">
        <f t="shared" ref="I16:I21" si="8">E16/B16</f>
        <v>6.5428571428571427</v>
      </c>
      <c r="J16" s="73">
        <f t="shared" ref="J16:J21" si="9">F16/B16</f>
        <v>98.571428571428569</v>
      </c>
    </row>
    <row r="17" spans="1:10" ht="14.65" customHeight="1">
      <c r="A17" s="75" t="str">
        <f t="shared" si="5"/>
        <v>Niveau 2</v>
      </c>
      <c r="B17" s="75">
        <f>'Niveau 2'!A36</f>
        <v>8</v>
      </c>
      <c r="C17" s="75">
        <f>'Niveau 2'!D36</f>
        <v>345</v>
      </c>
      <c r="D17" s="75">
        <f>'Niveau 2'!J36</f>
        <v>290</v>
      </c>
      <c r="E17" s="75">
        <f>'Niveau 2'!K36</f>
        <v>65.5</v>
      </c>
      <c r="F17" s="75">
        <f>'Niveau 2'!L36</f>
        <v>1260</v>
      </c>
      <c r="G17" s="76">
        <f t="shared" si="6"/>
        <v>43.125</v>
      </c>
      <c r="H17" s="77">
        <f t="shared" si="7"/>
        <v>36.25</v>
      </c>
      <c r="I17" s="76">
        <f t="shared" si="8"/>
        <v>8.1875</v>
      </c>
      <c r="J17" s="76">
        <f t="shared" si="9"/>
        <v>157.5</v>
      </c>
    </row>
    <row r="18" spans="1:10" ht="14.65" customHeight="1">
      <c r="A18" s="78" t="str">
        <f t="shared" si="5"/>
        <v>Niveau 3</v>
      </c>
      <c r="B18" s="78">
        <f>'Niveau 3'!A36</f>
        <v>10</v>
      </c>
      <c r="C18" s="78">
        <f>'Niveau 3'!D36</f>
        <v>659</v>
      </c>
      <c r="D18" s="79">
        <f>'Niveau 3'!J36</f>
        <v>232</v>
      </c>
      <c r="E18" s="78">
        <f>'Niveau 3'!K36</f>
        <v>131.5</v>
      </c>
      <c r="F18" s="78">
        <f>'Niveau 3'!L36</f>
        <v>3370</v>
      </c>
      <c r="G18" s="80">
        <f t="shared" si="6"/>
        <v>65.900000000000006</v>
      </c>
      <c r="H18" s="81">
        <f t="shared" si="7"/>
        <v>23.2</v>
      </c>
      <c r="I18" s="80">
        <f t="shared" si="8"/>
        <v>13.15</v>
      </c>
      <c r="J18" s="80">
        <f t="shared" si="9"/>
        <v>337</v>
      </c>
    </row>
    <row r="19" spans="1:10" ht="14.65" customHeight="1">
      <c r="A19" s="82" t="str">
        <f t="shared" si="5"/>
        <v>Niveau 4</v>
      </c>
      <c r="B19" s="82">
        <f>'Niveau 4'!A36</f>
        <v>9</v>
      </c>
      <c r="C19" s="82">
        <f>'Niveau 4'!D36</f>
        <v>787</v>
      </c>
      <c r="D19" s="83">
        <f>'Niveau 4'!J36</f>
        <v>134</v>
      </c>
      <c r="E19" s="82">
        <f>'Niveau 4'!K36</f>
        <v>144.80000000000001</v>
      </c>
      <c r="F19" s="82">
        <f>'Niveau 4'!L36</f>
        <v>5360</v>
      </c>
      <c r="G19" s="84">
        <f t="shared" si="6"/>
        <v>87.444444444444443</v>
      </c>
      <c r="H19" s="85">
        <f t="shared" si="7"/>
        <v>14.888888888888889</v>
      </c>
      <c r="I19" s="86">
        <f t="shared" si="8"/>
        <v>16.088888888888889</v>
      </c>
      <c r="J19" s="86">
        <f t="shared" si="9"/>
        <v>595.55555555555554</v>
      </c>
    </row>
    <row r="20" spans="1:10" ht="14.65" customHeight="1">
      <c r="A20" s="87" t="str">
        <f t="shared" si="5"/>
        <v>Niveau 5</v>
      </c>
      <c r="B20" s="87">
        <f>'Niveau 5'!A35</f>
        <v>9</v>
      </c>
      <c r="C20" s="87">
        <f>'Niveau 5'!D35</f>
        <v>1139</v>
      </c>
      <c r="D20" s="88">
        <f>'Niveau 5'!J35</f>
        <v>159</v>
      </c>
      <c r="E20" s="87">
        <f>'Niveau 5'!K35</f>
        <v>145.5</v>
      </c>
      <c r="F20" s="87">
        <f>'Niveau 5'!L35</f>
        <v>4795</v>
      </c>
      <c r="G20" s="89">
        <f t="shared" si="6"/>
        <v>126.55555555555556</v>
      </c>
      <c r="H20" s="90">
        <f t="shared" si="7"/>
        <v>17.666666666666668</v>
      </c>
      <c r="I20" s="89">
        <f t="shared" si="8"/>
        <v>16.166666666666668</v>
      </c>
      <c r="J20" s="89">
        <f t="shared" si="9"/>
        <v>532.77777777777783</v>
      </c>
    </row>
    <row r="21" spans="1:10" ht="14.65" customHeight="1">
      <c r="A21" s="91" t="str">
        <f t="shared" si="5"/>
        <v>Niveau découverte</v>
      </c>
      <c r="B21" s="91">
        <f>'Niveau découverte'!A38</f>
        <v>9</v>
      </c>
      <c r="C21" s="91">
        <f>'Niveau découverte'!D38</f>
        <v>836</v>
      </c>
      <c r="D21" s="92">
        <f>'Niveau découverte'!J38</f>
        <v>96</v>
      </c>
      <c r="E21" s="91">
        <f>'Niveau découverte'!K38</f>
        <v>93.8</v>
      </c>
      <c r="F21" s="91">
        <f>'Niveau découverte'!L38</f>
        <v>2600</v>
      </c>
      <c r="G21" s="93">
        <f t="shared" si="6"/>
        <v>92.888888888888886</v>
      </c>
      <c r="H21" s="94">
        <f t="shared" si="7"/>
        <v>10.666666666666666</v>
      </c>
      <c r="I21" s="93">
        <f t="shared" si="8"/>
        <v>10.422222222222222</v>
      </c>
      <c r="J21" s="93">
        <f t="shared" si="9"/>
        <v>288.88888888888891</v>
      </c>
    </row>
    <row r="22" spans="1:10" ht="14.65" customHeight="1">
      <c r="A22" s="13" t="s">
        <v>375</v>
      </c>
      <c r="B22" s="13">
        <f>Reconnaissance!A67</f>
        <v>29</v>
      </c>
      <c r="C22" s="13">
        <f>Reconnaissance!D67</f>
        <v>2445</v>
      </c>
      <c r="D22" s="13"/>
      <c r="E22" s="13"/>
      <c r="F22" s="13"/>
      <c r="G22" s="95">
        <f t="shared" si="6"/>
        <v>84.310344827586206</v>
      </c>
      <c r="H22" s="96"/>
      <c r="I22" s="95"/>
      <c r="J22" s="95"/>
    </row>
    <row r="24" spans="1:10" ht="25.35" customHeight="1">
      <c r="A24" s="148" t="str">
        <f>'Niveau 1'!A38</f>
        <v>T3 Saison 2024-2025</v>
      </c>
      <c r="B24" s="148"/>
      <c r="C24" s="148"/>
      <c r="D24" s="148"/>
      <c r="E24" s="148"/>
      <c r="F24" s="148"/>
      <c r="G24" s="148"/>
      <c r="H24" s="148"/>
      <c r="I24" s="148"/>
      <c r="J24" s="148"/>
    </row>
    <row r="25" spans="1:10" ht="25.35" customHeight="1">
      <c r="A25" s="69" t="str">
        <f t="shared" ref="A25:J25" si="10">A5</f>
        <v>Niveau</v>
      </c>
      <c r="B25" s="69" t="str">
        <f t="shared" si="10"/>
        <v>Nb Rando</v>
      </c>
      <c r="C25" s="69" t="str">
        <f t="shared" si="10"/>
        <v>Total km Voiture A/R</v>
      </c>
      <c r="D25" s="69" t="str">
        <f t="shared" si="10"/>
        <v>Total Participants</v>
      </c>
      <c r="E25" s="69" t="str">
        <f t="shared" si="10"/>
        <v>Total km Rando</v>
      </c>
      <c r="F25" s="69" t="str">
        <f t="shared" si="10"/>
        <v>Total Dénivelé</v>
      </c>
      <c r="G25" s="69" t="str">
        <f t="shared" si="10"/>
        <v>Moyenne  km Voiture A/R</v>
      </c>
      <c r="H25" s="70" t="str">
        <f t="shared" si="10"/>
        <v>Moyenne Participants</v>
      </c>
      <c r="I25" s="69" t="str">
        <f t="shared" si="10"/>
        <v>Moyenne  km Rando</v>
      </c>
      <c r="J25" s="69" t="str">
        <f t="shared" si="10"/>
        <v>Moyenne Dénivelé</v>
      </c>
    </row>
    <row r="26" spans="1:10" ht="14.65" customHeight="1">
      <c r="A26" s="71" t="str">
        <f t="shared" ref="A26:A31" si="11">A16</f>
        <v>Niveau 1</v>
      </c>
      <c r="B26" s="71">
        <f>'Niveau 1'!A53</f>
        <v>2</v>
      </c>
      <c r="C26" s="71">
        <f>'Niveau 1'!D53</f>
        <v>50</v>
      </c>
      <c r="D26" s="72">
        <f>'Niveau 1'!J53</f>
        <v>36</v>
      </c>
      <c r="E26" s="71">
        <f>'Niveau 1'!K53</f>
        <v>6</v>
      </c>
      <c r="F26" s="71">
        <f>'Niveau 1'!L53</f>
        <v>125</v>
      </c>
      <c r="G26" s="73">
        <f t="shared" ref="G26:G32" si="12">C26/B26</f>
        <v>25</v>
      </c>
      <c r="H26" s="74">
        <f t="shared" ref="H26:H31" si="13">D26/B26</f>
        <v>18</v>
      </c>
      <c r="I26" s="73">
        <f t="shared" ref="I26:I31" si="14">E26/B26</f>
        <v>3</v>
      </c>
      <c r="J26" s="73">
        <f t="shared" ref="J26:J31" si="15">F26/B26</f>
        <v>62.5</v>
      </c>
    </row>
    <row r="27" spans="1:10" ht="14.65" customHeight="1">
      <c r="A27" s="75" t="str">
        <f t="shared" si="11"/>
        <v>Niveau 2</v>
      </c>
      <c r="B27" s="75">
        <f>'Niveau 2'!A53</f>
        <v>2</v>
      </c>
      <c r="C27" s="75">
        <f>'Niveau 2'!D53</f>
        <v>70</v>
      </c>
      <c r="D27" s="75">
        <f>'Niveau 2'!J53</f>
        <v>96</v>
      </c>
      <c r="E27" s="75">
        <f>'Niveau 2'!K53</f>
        <v>22.5</v>
      </c>
      <c r="F27" s="75">
        <f>'Niveau 2'!L53</f>
        <v>470</v>
      </c>
      <c r="G27" s="76">
        <f t="shared" si="12"/>
        <v>35</v>
      </c>
      <c r="H27" s="77">
        <f t="shared" si="13"/>
        <v>48</v>
      </c>
      <c r="I27" s="76">
        <f t="shared" si="14"/>
        <v>11.25</v>
      </c>
      <c r="J27" s="76">
        <f t="shared" si="15"/>
        <v>235</v>
      </c>
    </row>
    <row r="28" spans="1:10" ht="14.65" customHeight="1">
      <c r="A28" s="78" t="str">
        <f t="shared" si="11"/>
        <v>Niveau 3</v>
      </c>
      <c r="B28" s="78">
        <f>'Niveau 3'!A53</f>
        <v>1</v>
      </c>
      <c r="C28" s="78">
        <f>'Niveau 3'!D53</f>
        <v>30</v>
      </c>
      <c r="D28" s="79">
        <f>'Niveau 3'!J53</f>
        <v>42</v>
      </c>
      <c r="E28" s="78">
        <f>'Niveau 3'!K53</f>
        <v>14</v>
      </c>
      <c r="F28" s="78">
        <f>'Niveau 3'!L53</f>
        <v>415</v>
      </c>
      <c r="G28" s="80">
        <f t="shared" si="12"/>
        <v>30</v>
      </c>
      <c r="H28" s="81">
        <f t="shared" si="13"/>
        <v>42</v>
      </c>
      <c r="I28" s="80">
        <f t="shared" si="14"/>
        <v>14</v>
      </c>
      <c r="J28" s="80">
        <f t="shared" si="15"/>
        <v>415</v>
      </c>
    </row>
    <row r="29" spans="1:10" ht="14.65" customHeight="1">
      <c r="A29" s="82" t="str">
        <f t="shared" si="11"/>
        <v>Niveau 4</v>
      </c>
      <c r="B29" s="82">
        <f>'Niveau 4'!A53</f>
        <v>2</v>
      </c>
      <c r="C29" s="82">
        <f>'Niveau 4'!D53</f>
        <v>149</v>
      </c>
      <c r="D29" s="83">
        <f>'Niveau 4'!J53</f>
        <v>29</v>
      </c>
      <c r="E29" s="82">
        <f>'Niveau 4'!K53</f>
        <v>32</v>
      </c>
      <c r="F29" s="82">
        <f>'Niveau 4'!L53</f>
        <v>970</v>
      </c>
      <c r="G29" s="84">
        <f t="shared" si="12"/>
        <v>74.5</v>
      </c>
      <c r="H29" s="85">
        <f t="shared" si="13"/>
        <v>14.5</v>
      </c>
      <c r="I29" s="86">
        <f t="shared" si="14"/>
        <v>16</v>
      </c>
      <c r="J29" s="86">
        <f t="shared" si="15"/>
        <v>485</v>
      </c>
    </row>
    <row r="30" spans="1:10" ht="14.65" customHeight="1">
      <c r="A30" s="87" t="str">
        <f t="shared" si="11"/>
        <v>Niveau 5</v>
      </c>
      <c r="B30" s="87">
        <f>'Niveau 5'!A52</f>
        <v>4</v>
      </c>
      <c r="C30" s="87">
        <f>'Niveau 5'!D52</f>
        <v>524</v>
      </c>
      <c r="D30" s="88">
        <f>'Niveau 5'!J52</f>
        <v>61</v>
      </c>
      <c r="E30" s="87">
        <f>'Niveau 5'!L52</f>
        <v>3469</v>
      </c>
      <c r="F30" s="87">
        <f>'Niveau 5'!L52</f>
        <v>3469</v>
      </c>
      <c r="G30" s="89">
        <f t="shared" si="12"/>
        <v>131</v>
      </c>
      <c r="H30" s="90">
        <f t="shared" si="13"/>
        <v>15.25</v>
      </c>
      <c r="I30" s="89">
        <f t="shared" si="14"/>
        <v>867.25</v>
      </c>
      <c r="J30" s="89">
        <f t="shared" si="15"/>
        <v>867.25</v>
      </c>
    </row>
    <row r="31" spans="1:10" ht="14.65" customHeight="1">
      <c r="A31" s="91" t="str">
        <f t="shared" si="11"/>
        <v>Niveau découverte</v>
      </c>
      <c r="B31" s="91">
        <f>'Niveau découverte'!A55</f>
        <v>3</v>
      </c>
      <c r="C31" s="91">
        <f>'Niveau découverte'!D55</f>
        <v>131</v>
      </c>
      <c r="D31" s="92">
        <f>'Niveau découverte'!J55</f>
        <v>31</v>
      </c>
      <c r="E31" s="91">
        <f>'Niveau découverte'!K55</f>
        <v>24</v>
      </c>
      <c r="F31" s="91">
        <f>'Niveau découverte'!L55</f>
        <v>565</v>
      </c>
      <c r="G31" s="93">
        <f t="shared" si="12"/>
        <v>43.666666666666664</v>
      </c>
      <c r="H31" s="94">
        <f t="shared" si="13"/>
        <v>10.333333333333334</v>
      </c>
      <c r="I31" s="93">
        <f t="shared" si="14"/>
        <v>8</v>
      </c>
      <c r="J31" s="93">
        <f t="shared" si="15"/>
        <v>188.33333333333334</v>
      </c>
    </row>
    <row r="32" spans="1:10" ht="14.65" customHeight="1">
      <c r="A32" s="13" t="s">
        <v>375</v>
      </c>
      <c r="B32" s="13">
        <f>Reconnaissance!A77</f>
        <v>6</v>
      </c>
      <c r="C32" s="13">
        <f>Reconnaissance!D77</f>
        <v>532</v>
      </c>
      <c r="D32" s="13"/>
      <c r="E32" s="13"/>
      <c r="F32" s="13"/>
      <c r="G32" s="95">
        <f t="shared" si="12"/>
        <v>88.666666666666671</v>
      </c>
      <c r="H32" s="96"/>
      <c r="I32" s="95"/>
      <c r="J32" s="95"/>
    </row>
    <row r="34" spans="1:10" ht="25.35" customHeight="1">
      <c r="A34" s="148" t="s">
        <v>376</v>
      </c>
      <c r="B34" s="148"/>
      <c r="C34" s="148"/>
      <c r="D34" s="148"/>
      <c r="E34" s="148"/>
      <c r="F34" s="148"/>
      <c r="G34" s="148"/>
      <c r="H34" s="148"/>
      <c r="I34" s="148"/>
      <c r="J34" s="148"/>
    </row>
    <row r="35" spans="1:10" ht="25.35" customHeight="1">
      <c r="A35" s="69" t="str">
        <f>A5</f>
        <v>Niveau</v>
      </c>
      <c r="B35" s="69" t="str">
        <f t="shared" ref="B35:J35" si="16">B25</f>
        <v>Nb Rando</v>
      </c>
      <c r="C35" s="69" t="str">
        <f t="shared" si="16"/>
        <v>Total km Voiture A/R</v>
      </c>
      <c r="D35" s="69" t="str">
        <f t="shared" si="16"/>
        <v>Total Participants</v>
      </c>
      <c r="E35" s="69" t="str">
        <f t="shared" si="16"/>
        <v>Total km Rando</v>
      </c>
      <c r="F35" s="69" t="str">
        <f t="shared" si="16"/>
        <v>Total Dénivelé</v>
      </c>
      <c r="G35" s="69" t="str">
        <f t="shared" si="16"/>
        <v>Moyenne  km Voiture A/R</v>
      </c>
      <c r="H35" s="70" t="str">
        <f t="shared" si="16"/>
        <v>Moyenne Participants</v>
      </c>
      <c r="I35" s="69" t="str">
        <f t="shared" si="16"/>
        <v>Moyenne  km Rando</v>
      </c>
      <c r="J35" s="69" t="str">
        <f t="shared" si="16"/>
        <v>Moyenne Dénivelé</v>
      </c>
    </row>
    <row r="36" spans="1:10" ht="28.35" customHeight="1">
      <c r="A36" s="97" t="str">
        <f t="shared" ref="A36:A42" si="17">A26</f>
        <v>Niveau 1</v>
      </c>
      <c r="B36" s="98">
        <f t="shared" ref="B36:F41" si="18">B6+B16+B26</f>
        <v>19</v>
      </c>
      <c r="C36" s="98">
        <f t="shared" si="18"/>
        <v>580</v>
      </c>
      <c r="D36" s="98">
        <f t="shared" si="18"/>
        <v>451</v>
      </c>
      <c r="E36" s="98">
        <f t="shared" si="18"/>
        <v>107.5</v>
      </c>
      <c r="F36" s="98">
        <f t="shared" si="18"/>
        <v>1727</v>
      </c>
      <c r="G36" s="99">
        <f t="shared" ref="G36:G42" si="19">C36/B36</f>
        <v>30.526315789473685</v>
      </c>
      <c r="H36" s="100">
        <f t="shared" ref="H36:H41" si="20">D36/B36</f>
        <v>23.736842105263158</v>
      </c>
      <c r="I36" s="99">
        <f t="shared" ref="I36:I41" si="21">(E36/B36)</f>
        <v>5.6578947368421053</v>
      </c>
      <c r="J36" s="99">
        <f t="shared" ref="J36:J41" si="22">F36/B36</f>
        <v>90.89473684210526</v>
      </c>
    </row>
    <row r="37" spans="1:10" ht="29.1" customHeight="1">
      <c r="A37" s="101" t="str">
        <f t="shared" si="17"/>
        <v>Niveau 2</v>
      </c>
      <c r="B37" s="102">
        <f t="shared" si="18"/>
        <v>20</v>
      </c>
      <c r="C37" s="102">
        <f t="shared" si="18"/>
        <v>933</v>
      </c>
      <c r="D37" s="102">
        <f t="shared" si="18"/>
        <v>716</v>
      </c>
      <c r="E37" s="102">
        <f t="shared" si="18"/>
        <v>175</v>
      </c>
      <c r="F37" s="102">
        <f t="shared" si="18"/>
        <v>3460</v>
      </c>
      <c r="G37" s="103">
        <f t="shared" si="19"/>
        <v>46.65</v>
      </c>
      <c r="H37" s="104">
        <f t="shared" si="20"/>
        <v>35.799999999999997</v>
      </c>
      <c r="I37" s="103">
        <f t="shared" si="21"/>
        <v>8.75</v>
      </c>
      <c r="J37" s="103">
        <f t="shared" si="22"/>
        <v>173</v>
      </c>
    </row>
    <row r="38" spans="1:10" ht="29.1" customHeight="1">
      <c r="A38" s="105" t="str">
        <f t="shared" si="17"/>
        <v>Niveau 3</v>
      </c>
      <c r="B38" s="106">
        <f t="shared" si="18"/>
        <v>22</v>
      </c>
      <c r="C38" s="106">
        <f t="shared" si="18"/>
        <v>1457</v>
      </c>
      <c r="D38" s="106">
        <f t="shared" si="18"/>
        <v>564</v>
      </c>
      <c r="E38" s="106">
        <f t="shared" si="18"/>
        <v>288.2</v>
      </c>
      <c r="F38" s="106">
        <f t="shared" si="18"/>
        <v>6779</v>
      </c>
      <c r="G38" s="107">
        <f t="shared" si="19"/>
        <v>66.227272727272734</v>
      </c>
      <c r="H38" s="108">
        <f t="shared" si="20"/>
        <v>25.636363636363637</v>
      </c>
      <c r="I38" s="107">
        <f t="shared" si="21"/>
        <v>13.1</v>
      </c>
      <c r="J38" s="107">
        <f t="shared" si="22"/>
        <v>308.13636363636363</v>
      </c>
    </row>
    <row r="39" spans="1:10" ht="28.35" customHeight="1">
      <c r="A39" s="109" t="str">
        <f t="shared" si="17"/>
        <v>Niveau 4</v>
      </c>
      <c r="B39" s="110">
        <f t="shared" si="18"/>
        <v>21</v>
      </c>
      <c r="C39" s="110">
        <f t="shared" si="18"/>
        <v>2014</v>
      </c>
      <c r="D39" s="110">
        <f t="shared" si="18"/>
        <v>305</v>
      </c>
      <c r="E39" s="110">
        <f t="shared" si="18"/>
        <v>324.5</v>
      </c>
      <c r="F39" s="110">
        <f t="shared" si="18"/>
        <v>11489</v>
      </c>
      <c r="G39" s="111">
        <f t="shared" si="19"/>
        <v>95.904761904761898</v>
      </c>
      <c r="H39" s="112">
        <f t="shared" si="20"/>
        <v>14.523809523809524</v>
      </c>
      <c r="I39" s="111">
        <f t="shared" si="21"/>
        <v>15.452380952380953</v>
      </c>
      <c r="J39" s="111">
        <f t="shared" si="22"/>
        <v>547.09523809523807</v>
      </c>
    </row>
    <row r="40" spans="1:10" ht="29.85" customHeight="1">
      <c r="A40" s="113" t="str">
        <f t="shared" si="17"/>
        <v>Niveau 5</v>
      </c>
      <c r="B40" s="114">
        <f t="shared" si="18"/>
        <v>27</v>
      </c>
      <c r="C40" s="114">
        <f t="shared" si="18"/>
        <v>3344</v>
      </c>
      <c r="D40" s="114">
        <f t="shared" si="18"/>
        <v>447</v>
      </c>
      <c r="E40" s="114">
        <f t="shared" si="18"/>
        <v>3824.8</v>
      </c>
      <c r="F40" s="114">
        <f t="shared" si="18"/>
        <v>16166</v>
      </c>
      <c r="G40" s="115">
        <f t="shared" si="19"/>
        <v>123.85185185185185</v>
      </c>
      <c r="H40" s="116">
        <f t="shared" si="20"/>
        <v>16.555555555555557</v>
      </c>
      <c r="I40" s="115">
        <f t="shared" si="21"/>
        <v>141.65925925925927</v>
      </c>
      <c r="J40" s="115">
        <f t="shared" si="22"/>
        <v>598.74074074074076</v>
      </c>
    </row>
    <row r="41" spans="1:10" ht="29.85" customHeight="1">
      <c r="A41" s="117" t="str">
        <f t="shared" si="17"/>
        <v>Niveau découverte</v>
      </c>
      <c r="B41" s="118">
        <f t="shared" si="18"/>
        <v>25</v>
      </c>
      <c r="C41" s="118">
        <f t="shared" si="18"/>
        <v>1766</v>
      </c>
      <c r="D41" s="118">
        <f t="shared" si="18"/>
        <v>286</v>
      </c>
      <c r="E41" s="118">
        <f t="shared" si="18"/>
        <v>242.4</v>
      </c>
      <c r="F41" s="118">
        <f t="shared" si="18"/>
        <v>5357</v>
      </c>
      <c r="G41" s="119">
        <f t="shared" si="19"/>
        <v>70.64</v>
      </c>
      <c r="H41" s="120">
        <f t="shared" si="20"/>
        <v>11.44</v>
      </c>
      <c r="I41" s="119">
        <f t="shared" si="21"/>
        <v>9.6959999999999997</v>
      </c>
      <c r="J41" s="119">
        <f t="shared" si="22"/>
        <v>214.28</v>
      </c>
    </row>
    <row r="42" spans="1:10" ht="14.65" customHeight="1">
      <c r="A42" s="13" t="str">
        <f t="shared" si="17"/>
        <v xml:space="preserve">Reconnaissance </v>
      </c>
      <c r="B42" s="13">
        <f>B12+B22+B32</f>
        <v>63</v>
      </c>
      <c r="C42" s="121">
        <f>C12+C22+C32</f>
        <v>5338</v>
      </c>
      <c r="D42" s="13"/>
      <c r="E42" s="13"/>
      <c r="F42" s="13"/>
      <c r="G42" s="96">
        <f t="shared" si="19"/>
        <v>84.730158730158735</v>
      </c>
      <c r="H42" s="96"/>
      <c r="I42" s="13"/>
      <c r="J42" s="95"/>
    </row>
    <row r="44" spans="1:10" ht="28.35" customHeight="1">
      <c r="A44" s="122" t="s">
        <v>377</v>
      </c>
      <c r="B44" s="122">
        <f>SUM(B36:B41)</f>
        <v>134</v>
      </c>
      <c r="C44" s="122">
        <f>SUM(C36:C41)</f>
        <v>10094</v>
      </c>
      <c r="D44" s="122">
        <f>SUM(D36:D41)</f>
        <v>2769</v>
      </c>
      <c r="E44" s="122">
        <f>SUM(E36:E41)</f>
        <v>4962.3999999999996</v>
      </c>
      <c r="F44" s="122">
        <f>SUM(F36:F41)</f>
        <v>44978</v>
      </c>
      <c r="G44" s="122">
        <f>SUM(G36:G41)/5</f>
        <v>86.760040454672023</v>
      </c>
      <c r="H44" s="123">
        <f>SUM(H36:H41)/5</f>
        <v>25.538514164198372</v>
      </c>
      <c r="I44" s="122">
        <f>SUM(I36:I41)/5</f>
        <v>38.863106989696469</v>
      </c>
      <c r="J44" s="122">
        <f>SUM(J36:J41)/5</f>
        <v>386.42941586288958</v>
      </c>
    </row>
    <row r="46" spans="1:10" ht="28.35" customHeight="1">
      <c r="A46" s="149" t="s">
        <v>378</v>
      </c>
      <c r="B46" s="149"/>
      <c r="C46" s="149"/>
      <c r="D46" s="149"/>
      <c r="E46" s="149"/>
      <c r="F46" s="149"/>
      <c r="G46" s="149"/>
      <c r="H46" s="149"/>
      <c r="I46" s="149"/>
      <c r="J46" s="124">
        <v>56</v>
      </c>
    </row>
  </sheetData>
  <mergeCells count="7">
    <mergeCell ref="A34:J34"/>
    <mergeCell ref="A46:I46"/>
    <mergeCell ref="A1:J1"/>
    <mergeCell ref="A2:J2"/>
    <mergeCell ref="A4:J4"/>
    <mergeCell ref="A14:J14"/>
    <mergeCell ref="A24:J24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Roman,Normal"&amp;12&amp;A</oddHeader>
    <oddFooter>&amp;C&amp;"Times New Roman,Normal"&amp;12Page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4922</TotalTime>
  <Application>LibreOffice/7.3.2.2$Windows_X86_64 LibreOffice_project/49f2b1bff42cfccbd8f788c8dc32c1c309559be0</Application>
  <DocSecurity>0</DocSecurity>
  <ScaleCrop>false</ScaleCrop>
  <HeadingPairs>
    <vt:vector size="2" baseType="variant">
      <vt:variant>
        <vt:lpstr>Feuilles de calcul</vt:lpstr>
      </vt:variant>
      <vt:variant>
        <vt:i4>8</vt:i4>
      </vt:variant>
    </vt:vector>
  </HeadingPairs>
  <TitlesOfParts>
    <vt:vector size="8" baseType="lpstr">
      <vt:lpstr>Niveau 1</vt:lpstr>
      <vt:lpstr>Niveau 2</vt:lpstr>
      <vt:lpstr>Niveau 3</vt:lpstr>
      <vt:lpstr>Niveau 4</vt:lpstr>
      <vt:lpstr>Niveau 5</vt:lpstr>
      <vt:lpstr>Niveau découverte</vt:lpstr>
      <vt:lpstr>Reconnaissance</vt:lpstr>
      <vt:lpstr>Statistiques 2024-2025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jean paul cavalier</cp:lastModifiedBy>
  <cp:revision>674</cp:revision>
  <dcterms:created xsi:type="dcterms:W3CDTF">2021-12-24T10:35:30Z</dcterms:created>
  <dcterms:modified xsi:type="dcterms:W3CDTF">2025-05-07T16:51:41Z</dcterms:modified>
  <dc:language>fr-FR</dc:language>
</cp:coreProperties>
</file>