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VTT de Rando" sheetId="1" r:id="rId1"/>
    <sheet name="Reconnaissance" sheetId="2" r:id="rId2"/>
    <sheet name="Statistiques 2024-2025" sheetId="3" r:id="rId3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3" i="1"/>
  <c r="L43"/>
  <c r="F16" i="3" s="1"/>
  <c r="A22"/>
  <c r="A20"/>
  <c r="C16"/>
  <c r="J15"/>
  <c r="J20" s="1"/>
  <c r="I15"/>
  <c r="I20" s="1"/>
  <c r="H15"/>
  <c r="H20" s="1"/>
  <c r="G15"/>
  <c r="G20" s="1"/>
  <c r="F15"/>
  <c r="F20" s="1"/>
  <c r="E15"/>
  <c r="E20" s="1"/>
  <c r="D15"/>
  <c r="D20" s="1"/>
  <c r="C15"/>
  <c r="C20" s="1"/>
  <c r="B15"/>
  <c r="B20" s="1"/>
  <c r="A15"/>
  <c r="A14"/>
  <c r="C11"/>
  <c r="A11"/>
  <c r="A16" s="1"/>
  <c r="A21" s="1"/>
  <c r="J10"/>
  <c r="I10"/>
  <c r="H10"/>
  <c r="G10"/>
  <c r="F10"/>
  <c r="E10"/>
  <c r="D10"/>
  <c r="C10"/>
  <c r="B10"/>
  <c r="A10"/>
  <c r="A9"/>
  <c r="C6"/>
  <c r="A4"/>
  <c r="A1"/>
  <c r="A24" i="2"/>
  <c r="B17" i="3" s="1"/>
  <c r="A19" i="2"/>
  <c r="A18"/>
  <c r="D16"/>
  <c r="C12" i="3" s="1"/>
  <c r="A16" i="2"/>
  <c r="B12" i="3" s="1"/>
  <c r="A11" i="2"/>
  <c r="A10"/>
  <c r="D8"/>
  <c r="C7" i="3" s="1"/>
  <c r="A8" i="2"/>
  <c r="B7" i="3" s="1"/>
  <c r="I3" i="2"/>
  <c r="I19" s="1"/>
  <c r="H3"/>
  <c r="H11" s="1"/>
  <c r="H19" s="1"/>
  <c r="G3"/>
  <c r="G19" s="1"/>
  <c r="F3"/>
  <c r="F19" s="1"/>
  <c r="E3"/>
  <c r="E19" s="1"/>
  <c r="D3"/>
  <c r="D19" s="1"/>
  <c r="D24" s="1"/>
  <c r="C17" i="3" s="1"/>
  <c r="G17" s="1"/>
  <c r="C3" i="2"/>
  <c r="C19" s="1"/>
  <c r="B3"/>
  <c r="B19" s="1"/>
  <c r="A2"/>
  <c r="A1"/>
  <c r="K43" i="1"/>
  <c r="E16" i="3" s="1"/>
  <c r="J43" i="1"/>
  <c r="D16" i="3" s="1"/>
  <c r="A43" i="1"/>
  <c r="B16" i="3" s="1"/>
  <c r="M29" i="1"/>
  <c r="L29"/>
  <c r="K29"/>
  <c r="J29"/>
  <c r="I29"/>
  <c r="H29"/>
  <c r="G29"/>
  <c r="F29"/>
  <c r="E29"/>
  <c r="D29"/>
  <c r="C29"/>
  <c r="B29"/>
  <c r="L26"/>
  <c r="F11" i="3" s="1"/>
  <c r="K26" i="1"/>
  <c r="E11" i="3" s="1"/>
  <c r="J26" i="1"/>
  <c r="D11" i="3" s="1"/>
  <c r="A26" i="1"/>
  <c r="B11" i="3" s="1"/>
  <c r="M13" i="1"/>
  <c r="L13"/>
  <c r="K13"/>
  <c r="J13"/>
  <c r="I13"/>
  <c r="H13"/>
  <c r="G13"/>
  <c r="F13"/>
  <c r="E13"/>
  <c r="D13"/>
  <c r="C13"/>
  <c r="A13"/>
  <c r="L10"/>
  <c r="F6" i="3" s="1"/>
  <c r="K10" i="1"/>
  <c r="E6" i="3" s="1"/>
  <c r="J10" i="1"/>
  <c r="D6" i="3" s="1"/>
  <c r="A10" i="1"/>
  <c r="B6" i="3" s="1"/>
  <c r="B22" l="1"/>
  <c r="B21"/>
  <c r="B24" s="1"/>
  <c r="I6"/>
  <c r="E21"/>
  <c r="D21"/>
  <c r="H6"/>
  <c r="F21"/>
  <c r="J6"/>
  <c r="G7"/>
  <c r="C22"/>
  <c r="I11"/>
  <c r="I16"/>
  <c r="G11"/>
  <c r="G16"/>
  <c r="H11"/>
  <c r="J11"/>
  <c r="H16"/>
  <c r="J16"/>
  <c r="G12"/>
  <c r="G6"/>
  <c r="B11" i="2"/>
  <c r="D11"/>
  <c r="F11"/>
  <c r="C21" i="3"/>
  <c r="C11" i="2"/>
  <c r="E11"/>
  <c r="G11"/>
  <c r="I11"/>
  <c r="G22" i="3" l="1"/>
  <c r="J21"/>
  <c r="J24" s="1"/>
  <c r="F24"/>
  <c r="H21"/>
  <c r="H24" s="1"/>
  <c r="D24"/>
  <c r="C24"/>
  <c r="G21"/>
  <c r="G24" s="1"/>
  <c r="E24"/>
  <c r="I21"/>
  <c r="I24" s="1"/>
</calcChain>
</file>

<file path=xl/sharedStrings.xml><?xml version="1.0" encoding="utf-8"?>
<sst xmlns="http://schemas.openxmlformats.org/spreadsheetml/2006/main" count="165" uniqueCount="89">
  <si>
    <t>Activité Cyclo VTT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</si>
  <si>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</si>
  <si>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</si>
  <si>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</si>
  <si>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</si>
  <si>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</si>
  <si>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</si>
  <si>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</si>
  <si>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</si>
  <si>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</si>
  <si>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</si>
  <si>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Participants</t>
  </si>
  <si>
    <t>Km</t>
  </si>
  <si>
    <t>Dénivelé</t>
  </si>
  <si>
    <t>Commentaire</t>
  </si>
  <si>
    <t>Bois de Baillarguet - Clapiers</t>
  </si>
  <si>
    <t>Poisson Pascale</t>
  </si>
  <si>
    <t>Non</t>
  </si>
  <si>
    <t>Très belle rando une crevaison sur  tubless non réparable a dû rentrer à pied</t>
  </si>
  <si>
    <t>Matelles Triadou Restinclières et +</t>
  </si>
  <si>
    <t>BACON Michel</t>
  </si>
  <si>
    <t>RAS</t>
  </si>
  <si>
    <t>Cazevieille via Vigie, Sica, NDDC et SJDC</t>
  </si>
  <si>
    <t>Villeneuve lès Maguelone</t>
  </si>
  <si>
    <t>Oui avec Don</t>
  </si>
  <si>
    <t>ChB, GeP, GiZ, JoP, GuK, MaL, MiQ, PaQ.</t>
  </si>
  <si>
    <t>Sommières</t>
  </si>
  <si>
    <t>AN-AP-CL- EJY-GP-KG-LM-NJ-PG-PC-ZG</t>
  </si>
  <si>
    <t>Les Avants, St Mathieu, La Salade, Le Triadou</t>
  </si>
  <si>
    <t xml:space="preserve">RiM, ChB. </t>
  </si>
  <si>
    <t>T2 Saison 2024-2025</t>
  </si>
  <si>
    <t xml:space="preserve">Baillarguet </t>
  </si>
  <si>
    <t>POISSON Pascale</t>
  </si>
  <si>
    <t>belle sortie -1 crevaison- BG-KG-KL-LJP-PTM-PC-PG</t>
  </si>
  <si>
    <t>Bois de Périé St Mathieu de Tréviers</t>
  </si>
  <si>
    <t>BG-BC-FG-KG-KL-LM-PTM-PC-PMJ-PG-RB</t>
  </si>
  <si>
    <t>Cazevieille</t>
  </si>
  <si>
    <t>Bacon Michel</t>
  </si>
  <si>
    <t>BG-FG-GP-KG-KL-PMT-PC-ZG</t>
  </si>
  <si>
    <t>Saugras</t>
  </si>
  <si>
    <t>Belle rando sous le soleil  AP-FG-LJP-MR-PMT-RB-ZG</t>
  </si>
  <si>
    <t>Aniane Arboras Montpeyroux Gignac</t>
  </si>
  <si>
    <t>CB-FG-GF-QM-PC-RB-RJL-ZG Belle rando accompagnement B Calvié appréciée</t>
  </si>
  <si>
    <t>T3 Saison 2024-2025</t>
  </si>
  <si>
    <t>Clapiers via Baillarguet</t>
  </si>
  <si>
    <t>Aniane Montpeyroux Jonquières Gignac</t>
  </si>
  <si>
    <t>parcours sur petites routes réalisé complètement en voiture</t>
  </si>
  <si>
    <t>St Laurent d'Aigouze</t>
  </si>
  <si>
    <t>parcours réalisé en partie sur sections2 jamais faites</t>
  </si>
  <si>
    <t>Saison 2024-2025</t>
  </si>
  <si>
    <t>Niveau</t>
  </si>
  <si>
    <t>Nb Sortie</t>
  </si>
  <si>
    <t>Total km Voiture A/R</t>
  </si>
  <si>
    <t>Total Participants</t>
  </si>
  <si>
    <t>Total km Sortie</t>
  </si>
  <si>
    <t>Total Dénivelé</t>
  </si>
  <si>
    <t>Moyenne  km Voiture A/R</t>
  </si>
  <si>
    <t>Moyenne Participants</t>
  </si>
  <si>
    <t>Moyenne  km Sortie</t>
  </si>
  <si>
    <t>Moyenne Dénivelé</t>
  </si>
  <si>
    <t>VTC</t>
  </si>
  <si>
    <t xml:space="preserve">Reconnaissance </t>
  </si>
  <si>
    <t>Récapitulatif Saison 2024-2025</t>
  </si>
  <si>
    <t xml:space="preserve">Tous les groupes </t>
  </si>
  <si>
    <t xml:space="preserve">Plus grand nombre de participants dans une sortie :  </t>
  </si>
  <si>
    <t>trop de vent</t>
  </si>
  <si>
    <t>vacances scolaires</t>
  </si>
  <si>
    <t>annulation méteo</t>
  </si>
  <si>
    <t>pas d'animateur disponible</t>
  </si>
  <si>
    <t>mauvaise météo</t>
  </si>
  <si>
    <t>vent violent</t>
  </si>
  <si>
    <t>accompagnée par Bernard Calvié</t>
  </si>
  <si>
    <t>La Grande Motte Le Caylar</t>
  </si>
  <si>
    <t>BG-CL-CB-PC-QP-QM-UPY</t>
  </si>
  <si>
    <t>Mauguio</t>
  </si>
  <si>
    <t>Mauguio - Les cabanes de Lansargues</t>
  </si>
  <si>
    <t>FG-KL-LM-MR-QP-PG-PC-RB-RJL-YPY</t>
  </si>
  <si>
    <t>Lauret</t>
  </si>
  <si>
    <t xml:space="preserve">Poisson pascale </t>
  </si>
  <si>
    <t>Chute plaie à  la main - BG-EJY-FG-LM-PC-QP-PTM</t>
  </si>
  <si>
    <t>Calvié Bernard</t>
  </si>
  <si>
    <t>parcours Bernard Calvié - BC-CL-EJY-KL-PTM-PC-UPY</t>
  </si>
  <si>
    <t>Etang de Thau</t>
  </si>
  <si>
    <t>Salagou - commune d'Octon</t>
  </si>
  <si>
    <t>Néant</t>
  </si>
  <si>
    <t>Appellation FFC: niveau rouge</t>
  </si>
  <si>
    <t>Salagou</t>
  </si>
  <si>
    <t>Jean Pierre Paul</t>
  </si>
  <si>
    <t>CB-GC-JPP-KL-LM-PP-PC-PM-UJY</t>
  </si>
</sst>
</file>

<file path=xl/styles.xml><?xml version="1.0" encoding="utf-8"?>
<styleSheet xmlns="http://schemas.openxmlformats.org/spreadsheetml/2006/main">
  <numFmts count="1">
    <numFmt numFmtId="164" formatCode="#"/>
  </numFmts>
  <fonts count="8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EEEEEE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2" borderId="0" applyBorder="0" applyProtection="0"/>
    <xf numFmtId="0" fontId="6" fillId="3" borderId="0" applyBorder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2" xfId="0" applyFont="1" applyFill="1" applyBorder="1"/>
    <xf numFmtId="0" fontId="0" fillId="8" borderId="2" xfId="0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7" borderId="2" xfId="0" applyFont="1" applyFill="1" applyBorder="1"/>
    <xf numFmtId="0" fontId="0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4" fontId="7" fillId="7" borderId="2" xfId="0" applyNumberFormat="1" applyFont="1" applyFill="1" applyBorder="1" applyAlignment="1">
      <alignment horizontal="center"/>
    </xf>
    <xf numFmtId="14" fontId="7" fillId="8" borderId="2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center"/>
    </xf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rouge" xfId="1"/>
    <cellStyle name="vert" xfId="2"/>
  </cellStyles>
  <dxfs count="6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topLeftCell="A25" workbookViewId="0">
      <selection activeCell="E51" sqref="E51"/>
    </sheetView>
  </sheetViews>
  <sheetFormatPr baseColWidth="10" defaultColWidth="11.7109375" defaultRowHeight="12.75"/>
  <cols>
    <col min="1" max="1" width="5.5703125" style="1" customWidth="1"/>
    <col min="2" max="2" width="10.42578125" style="2" customWidth="1"/>
    <col min="3" max="3" width="38.85546875" customWidth="1"/>
    <col min="4" max="4" width="9.42578125" style="1" customWidth="1"/>
    <col min="5" max="5" width="17" customWidth="1"/>
    <col min="6" max="6" width="18.7109375" style="1" customWidth="1"/>
    <col min="7" max="7" width="13" style="1" customWidth="1"/>
    <col min="8" max="8" width="18.7109375" style="1" customWidth="1"/>
    <col min="9" max="9" width="17.85546875" style="1" customWidth="1"/>
    <col min="10" max="10" width="11.140625" style="1" customWidth="1"/>
    <col min="11" max="11" width="4.42578125" style="1" customWidth="1"/>
    <col min="12" max="12" width="8.5703125" style="1" customWidth="1"/>
    <col min="13" max="13" width="25.7109375" style="1" customWidth="1"/>
    <col min="14" max="23" width="11.5703125" style="1" customWidth="1"/>
  </cols>
  <sheetData>
    <row r="1" spans="1:23" ht="25.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3" ht="25.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3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3" ht="38.25">
      <c r="A4" s="6">
        <v>1</v>
      </c>
      <c r="B4" s="7">
        <v>45548</v>
      </c>
      <c r="C4" s="8" t="s">
        <v>15</v>
      </c>
      <c r="D4" s="9">
        <v>0</v>
      </c>
      <c r="E4" s="8" t="s">
        <v>16</v>
      </c>
      <c r="F4" s="10" t="s">
        <v>17</v>
      </c>
      <c r="G4" s="10"/>
      <c r="H4" s="10"/>
      <c r="I4" s="10"/>
      <c r="J4" s="9">
        <v>10</v>
      </c>
      <c r="K4" s="9">
        <v>28</v>
      </c>
      <c r="L4" s="9">
        <v>271</v>
      </c>
      <c r="M4" s="11" t="s">
        <v>18</v>
      </c>
      <c r="T4"/>
      <c r="U4"/>
      <c r="V4"/>
      <c r="W4"/>
    </row>
    <row r="5" spans="1:23">
      <c r="A5" s="12">
        <v>1</v>
      </c>
      <c r="B5" s="7">
        <v>45562</v>
      </c>
      <c r="C5" s="8" t="s">
        <v>19</v>
      </c>
      <c r="D5" s="9">
        <v>0</v>
      </c>
      <c r="E5" s="8" t="s">
        <v>20</v>
      </c>
      <c r="F5" s="9" t="s">
        <v>17</v>
      </c>
      <c r="G5" s="9"/>
      <c r="H5" s="9"/>
      <c r="I5" s="9"/>
      <c r="J5" s="9">
        <v>10</v>
      </c>
      <c r="K5" s="9">
        <v>31</v>
      </c>
      <c r="L5" s="9">
        <v>260</v>
      </c>
      <c r="M5" s="9" t="s">
        <v>21</v>
      </c>
      <c r="T5"/>
      <c r="U5"/>
      <c r="V5"/>
      <c r="W5"/>
    </row>
    <row r="6" spans="1:23">
      <c r="A6" s="6">
        <v>1</v>
      </c>
      <c r="B6" s="7">
        <v>45576</v>
      </c>
      <c r="C6" s="8" t="s">
        <v>22</v>
      </c>
      <c r="D6" s="9">
        <v>0</v>
      </c>
      <c r="E6" s="8" t="s">
        <v>20</v>
      </c>
      <c r="F6" s="9" t="s">
        <v>17</v>
      </c>
      <c r="G6" s="8"/>
      <c r="H6" s="9"/>
      <c r="I6" s="10"/>
      <c r="J6" s="9">
        <v>4</v>
      </c>
      <c r="K6" s="9">
        <v>42</v>
      </c>
      <c r="L6" s="9">
        <v>300</v>
      </c>
      <c r="M6" s="9" t="s">
        <v>21</v>
      </c>
      <c r="V6"/>
      <c r="W6"/>
    </row>
    <row r="7" spans="1:23" ht="25.5">
      <c r="A7" s="12">
        <v>1</v>
      </c>
      <c r="B7" s="7">
        <v>45604</v>
      </c>
      <c r="C7" s="8" t="s">
        <v>23</v>
      </c>
      <c r="D7" s="9">
        <v>46</v>
      </c>
      <c r="E7" s="8" t="s">
        <v>20</v>
      </c>
      <c r="F7" s="9" t="s">
        <v>24</v>
      </c>
      <c r="G7" s="8"/>
      <c r="H7" s="8"/>
      <c r="I7" s="8"/>
      <c r="J7" s="9">
        <v>9</v>
      </c>
      <c r="K7" s="9">
        <v>35</v>
      </c>
      <c r="L7" s="9">
        <v>100</v>
      </c>
      <c r="M7" s="11" t="s">
        <v>25</v>
      </c>
    </row>
    <row r="8" spans="1:23" ht="25.5">
      <c r="A8" s="6">
        <v>1</v>
      </c>
      <c r="B8" s="7">
        <v>45611</v>
      </c>
      <c r="C8" s="8" t="s">
        <v>26</v>
      </c>
      <c r="D8" s="9">
        <v>70</v>
      </c>
      <c r="E8" s="8" t="s">
        <v>16</v>
      </c>
      <c r="F8" s="9" t="s">
        <v>24</v>
      </c>
      <c r="G8" s="8"/>
      <c r="H8" s="8"/>
      <c r="I8" s="8"/>
      <c r="J8" s="9">
        <v>12</v>
      </c>
      <c r="K8" s="9">
        <v>38</v>
      </c>
      <c r="L8" s="9">
        <v>413</v>
      </c>
      <c r="M8" s="11" t="s">
        <v>27</v>
      </c>
    </row>
    <row r="9" spans="1:23">
      <c r="A9" s="12">
        <v>1</v>
      </c>
      <c r="B9" s="13">
        <v>45637</v>
      </c>
      <c r="C9" s="8" t="s">
        <v>28</v>
      </c>
      <c r="D9" s="9">
        <v>0</v>
      </c>
      <c r="E9" s="8" t="s">
        <v>20</v>
      </c>
      <c r="F9" s="9" t="s">
        <v>17</v>
      </c>
      <c r="G9" s="8"/>
      <c r="H9" s="8"/>
      <c r="I9" s="8"/>
      <c r="J9" s="9">
        <v>2</v>
      </c>
      <c r="K9" s="9">
        <v>42</v>
      </c>
      <c r="L9" s="9">
        <v>400</v>
      </c>
      <c r="M9" s="9" t="s">
        <v>29</v>
      </c>
    </row>
    <row r="10" spans="1:23">
      <c r="A10" s="14">
        <f>SUM(A4:A9)</f>
        <v>6</v>
      </c>
      <c r="B10" s="15"/>
      <c r="C10" s="16"/>
      <c r="D10" s="17"/>
      <c r="E10" s="16"/>
      <c r="F10" s="17"/>
      <c r="G10" s="17"/>
      <c r="H10" s="17"/>
      <c r="I10" s="14"/>
      <c r="J10" s="14">
        <f>SUM(J4:J9)</f>
        <v>47</v>
      </c>
      <c r="K10" s="14">
        <f>SUM(K4:K9)</f>
        <v>216</v>
      </c>
      <c r="L10" s="14">
        <f>SUM(L4:L9)</f>
        <v>1744</v>
      </c>
      <c r="M10" s="17"/>
    </row>
    <row r="12" spans="1:23" ht="25.5">
      <c r="A12" s="85" t="s">
        <v>30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23">
      <c r="A13" s="3" t="str">
        <f>3:3</f>
        <v>Faite</v>
      </c>
      <c r="B13" s="4" t="s">
        <v>3</v>
      </c>
      <c r="C13" s="5" t="str">
        <f t="shared" ref="C13:M13" si="0">C3</f>
        <v>Lieu de la mission</v>
      </c>
      <c r="D13" s="3" t="str">
        <f t="shared" si="0"/>
        <v>Trajet A/R</v>
      </c>
      <c r="E13" s="5" t="str">
        <f t="shared" si="0"/>
        <v>Animateur n°1</v>
      </c>
      <c r="F13" s="3" t="str">
        <f t="shared" si="0"/>
        <v>Véhicule Animateur 1</v>
      </c>
      <c r="G13" s="3" t="str">
        <f t="shared" si="0"/>
        <v>Animateur n°2</v>
      </c>
      <c r="H13" s="3" t="str">
        <f t="shared" si="0"/>
        <v>Véhicule Animateur 2</v>
      </c>
      <c r="I13" s="3" t="str">
        <f t="shared" si="0"/>
        <v>Animateur n°3</v>
      </c>
      <c r="J13" s="3" t="str">
        <f t="shared" si="0"/>
        <v>Participants</v>
      </c>
      <c r="K13" s="3" t="str">
        <f t="shared" si="0"/>
        <v>Km</v>
      </c>
      <c r="L13" s="3" t="str">
        <f t="shared" si="0"/>
        <v>Dénivelé</v>
      </c>
      <c r="M13" s="3" t="str">
        <f t="shared" si="0"/>
        <v>Commentaire</v>
      </c>
    </row>
    <row r="14" spans="1:23" ht="25.5">
      <c r="A14" s="18">
        <v>1</v>
      </c>
      <c r="B14" s="7">
        <v>45667</v>
      </c>
      <c r="C14" s="8" t="s">
        <v>31</v>
      </c>
      <c r="D14" s="9">
        <v>0</v>
      </c>
      <c r="E14" s="8" t="s">
        <v>32</v>
      </c>
      <c r="F14" s="9" t="s">
        <v>17</v>
      </c>
      <c r="G14" s="8"/>
      <c r="H14" s="8"/>
      <c r="I14" s="8"/>
      <c r="J14" s="9">
        <v>8</v>
      </c>
      <c r="K14" s="9">
        <v>30</v>
      </c>
      <c r="L14" s="9">
        <v>337</v>
      </c>
      <c r="M14" s="11" t="s">
        <v>33</v>
      </c>
    </row>
    <row r="15" spans="1:23" ht="25.5">
      <c r="A15" s="18">
        <v>1</v>
      </c>
      <c r="B15" s="7">
        <v>45674</v>
      </c>
      <c r="C15" s="8" t="s">
        <v>34</v>
      </c>
      <c r="D15" s="9">
        <v>0</v>
      </c>
      <c r="E15" s="8" t="s">
        <v>16</v>
      </c>
      <c r="F15" s="9" t="s">
        <v>17</v>
      </c>
      <c r="G15" s="8"/>
      <c r="H15" s="9"/>
      <c r="I15" s="8"/>
      <c r="J15" s="9">
        <v>13</v>
      </c>
      <c r="K15" s="9">
        <v>32</v>
      </c>
      <c r="L15" s="9">
        <v>320</v>
      </c>
      <c r="M15" s="11" t="s">
        <v>35</v>
      </c>
    </row>
    <row r="16" spans="1:23" ht="25.5">
      <c r="A16" s="18">
        <v>1</v>
      </c>
      <c r="B16" s="7">
        <v>45681</v>
      </c>
      <c r="C16" s="8" t="s">
        <v>36</v>
      </c>
      <c r="D16" s="9">
        <v>0</v>
      </c>
      <c r="E16" s="8" t="s">
        <v>16</v>
      </c>
      <c r="F16" s="9" t="s">
        <v>17</v>
      </c>
      <c r="G16" s="8" t="s">
        <v>37</v>
      </c>
      <c r="H16" s="9" t="s">
        <v>17</v>
      </c>
      <c r="I16" s="8"/>
      <c r="J16" s="9">
        <v>10</v>
      </c>
      <c r="K16" s="9">
        <v>38</v>
      </c>
      <c r="L16" s="9">
        <v>551</v>
      </c>
      <c r="M16" s="11" t="s">
        <v>38</v>
      </c>
    </row>
    <row r="17" spans="1:13" ht="25.5">
      <c r="A17" s="18">
        <v>1</v>
      </c>
      <c r="B17" s="7">
        <v>45688</v>
      </c>
      <c r="C17" s="8" t="s">
        <v>39</v>
      </c>
      <c r="D17" s="9">
        <v>0</v>
      </c>
      <c r="E17" s="8" t="s">
        <v>16</v>
      </c>
      <c r="F17" s="9" t="s">
        <v>17</v>
      </c>
      <c r="G17" s="8"/>
      <c r="H17" s="9"/>
      <c r="I17" s="8"/>
      <c r="J17" s="9">
        <v>8</v>
      </c>
      <c r="K17" s="9">
        <v>32</v>
      </c>
      <c r="L17" s="9">
        <v>554</v>
      </c>
      <c r="M17" s="11" t="s">
        <v>40</v>
      </c>
    </row>
    <row r="18" spans="1:13">
      <c r="A18" s="54">
        <v>0</v>
      </c>
      <c r="B18" s="65">
        <v>45695</v>
      </c>
      <c r="C18" s="55">
        <v>0</v>
      </c>
      <c r="D18" s="56">
        <v>0</v>
      </c>
      <c r="E18" s="55">
        <v>0</v>
      </c>
      <c r="F18" s="56" t="s">
        <v>17</v>
      </c>
      <c r="G18" s="55">
        <v>0</v>
      </c>
      <c r="H18" s="56" t="s">
        <v>17</v>
      </c>
      <c r="I18" s="55"/>
      <c r="J18" s="56">
        <v>0</v>
      </c>
      <c r="K18" s="56">
        <v>0</v>
      </c>
      <c r="L18" s="56">
        <v>0</v>
      </c>
      <c r="M18" s="66" t="s">
        <v>65</v>
      </c>
    </row>
    <row r="19" spans="1:13" ht="51">
      <c r="A19" s="18">
        <v>1</v>
      </c>
      <c r="B19" s="7">
        <v>45702</v>
      </c>
      <c r="C19" s="8" t="s">
        <v>41</v>
      </c>
      <c r="D19" s="9">
        <v>60</v>
      </c>
      <c r="E19" s="8" t="s">
        <v>16</v>
      </c>
      <c r="F19" s="9" t="s">
        <v>24</v>
      </c>
      <c r="G19" s="8"/>
      <c r="H19" s="9"/>
      <c r="I19" s="8"/>
      <c r="J19" s="9">
        <v>9</v>
      </c>
      <c r="K19" s="9">
        <v>42</v>
      </c>
      <c r="L19" s="9">
        <v>469</v>
      </c>
      <c r="M19" s="11" t="s">
        <v>42</v>
      </c>
    </row>
    <row r="20" spans="1:13">
      <c r="A20" s="67">
        <v>0</v>
      </c>
      <c r="B20" s="64">
        <v>45709</v>
      </c>
      <c r="C20" s="57">
        <v>0</v>
      </c>
      <c r="D20" s="58">
        <v>0</v>
      </c>
      <c r="E20" s="57">
        <v>0</v>
      </c>
      <c r="F20" s="58" t="s">
        <v>17</v>
      </c>
      <c r="G20" s="58">
        <v>0</v>
      </c>
      <c r="H20" s="59" t="s">
        <v>17</v>
      </c>
      <c r="I20" s="59"/>
      <c r="J20" s="59">
        <v>0</v>
      </c>
      <c r="K20" s="59">
        <v>0</v>
      </c>
      <c r="L20" s="59">
        <v>0</v>
      </c>
      <c r="M20" s="59" t="s">
        <v>66</v>
      </c>
    </row>
    <row r="21" spans="1:13">
      <c r="A21" s="68">
        <v>0</v>
      </c>
      <c r="B21" s="64">
        <v>45716</v>
      </c>
      <c r="C21" s="60">
        <v>0</v>
      </c>
      <c r="D21" s="61">
        <v>0</v>
      </c>
      <c r="E21" s="60">
        <v>0</v>
      </c>
      <c r="F21" s="61" t="s">
        <v>17</v>
      </c>
      <c r="G21" s="61">
        <v>0</v>
      </c>
      <c r="H21" s="61" t="s">
        <v>17</v>
      </c>
      <c r="I21" s="62">
        <v>0</v>
      </c>
      <c r="J21" s="62">
        <v>0</v>
      </c>
      <c r="K21" s="62">
        <v>0</v>
      </c>
      <c r="L21" s="62">
        <v>0</v>
      </c>
      <c r="M21" s="63" t="s">
        <v>66</v>
      </c>
    </row>
    <row r="22" spans="1:13">
      <c r="A22" s="68">
        <v>0</v>
      </c>
      <c r="B22" s="64">
        <v>45723</v>
      </c>
      <c r="C22" s="60">
        <v>0</v>
      </c>
      <c r="D22" s="61">
        <v>0</v>
      </c>
      <c r="E22" s="60">
        <v>0</v>
      </c>
      <c r="F22" s="61" t="s">
        <v>17</v>
      </c>
      <c r="G22" s="61">
        <v>0</v>
      </c>
      <c r="H22" s="61" t="s">
        <v>17</v>
      </c>
      <c r="I22" s="62"/>
      <c r="J22" s="62">
        <v>0</v>
      </c>
      <c r="K22" s="62">
        <v>0</v>
      </c>
      <c r="L22" s="62">
        <v>0</v>
      </c>
      <c r="M22" s="63" t="s">
        <v>67</v>
      </c>
    </row>
    <row r="23" spans="1:13">
      <c r="A23" s="68">
        <v>0</v>
      </c>
      <c r="B23" s="64">
        <v>45730</v>
      </c>
      <c r="C23" s="60">
        <v>0</v>
      </c>
      <c r="D23" s="61">
        <v>0</v>
      </c>
      <c r="E23" s="60">
        <v>0</v>
      </c>
      <c r="F23" s="61" t="s">
        <v>17</v>
      </c>
      <c r="G23" s="61">
        <v>0</v>
      </c>
      <c r="H23" s="61" t="s">
        <v>17</v>
      </c>
      <c r="I23" s="62"/>
      <c r="J23" s="62">
        <v>0</v>
      </c>
      <c r="K23" s="62">
        <v>0</v>
      </c>
      <c r="L23" s="62">
        <v>0</v>
      </c>
      <c r="M23" s="63" t="s">
        <v>68</v>
      </c>
    </row>
    <row r="24" spans="1:13">
      <c r="A24" s="68">
        <v>0</v>
      </c>
      <c r="B24" s="64">
        <v>45737</v>
      </c>
      <c r="C24" s="60">
        <v>0</v>
      </c>
      <c r="D24" s="61">
        <v>0</v>
      </c>
      <c r="E24" s="60">
        <v>0</v>
      </c>
      <c r="F24" s="61" t="s">
        <v>17</v>
      </c>
      <c r="G24" s="61">
        <v>0</v>
      </c>
      <c r="H24" s="61" t="s">
        <v>17</v>
      </c>
      <c r="I24" s="62"/>
      <c r="J24" s="62">
        <v>0</v>
      </c>
      <c r="K24" s="62">
        <v>0</v>
      </c>
      <c r="L24" s="62">
        <v>0</v>
      </c>
      <c r="M24" s="63" t="s">
        <v>69</v>
      </c>
    </row>
    <row r="25" spans="1:13">
      <c r="A25" s="68">
        <v>0</v>
      </c>
      <c r="B25" s="64">
        <v>45744</v>
      </c>
      <c r="C25" s="60">
        <v>0</v>
      </c>
      <c r="D25" s="61">
        <v>0</v>
      </c>
      <c r="E25" s="60">
        <v>0</v>
      </c>
      <c r="F25" s="61" t="s">
        <v>17</v>
      </c>
      <c r="G25" s="61">
        <v>0</v>
      </c>
      <c r="H25" s="61" t="s">
        <v>17</v>
      </c>
      <c r="I25" s="62"/>
      <c r="J25" s="62">
        <v>0</v>
      </c>
      <c r="K25" s="62">
        <v>0</v>
      </c>
      <c r="L25" s="62">
        <v>0</v>
      </c>
      <c r="M25" s="63" t="s">
        <v>70</v>
      </c>
    </row>
    <row r="26" spans="1:13">
      <c r="A26" s="14">
        <f>SUM(A14:A25)</f>
        <v>5</v>
      </c>
      <c r="B26" s="15"/>
      <c r="C26" s="16"/>
      <c r="D26" s="17"/>
      <c r="E26" s="16"/>
      <c r="F26" s="17"/>
      <c r="G26" s="17"/>
      <c r="H26" s="17"/>
      <c r="I26" s="14"/>
      <c r="J26" s="14">
        <f>SUM(J14:J25)</f>
        <v>48</v>
      </c>
      <c r="K26" s="14">
        <f>SUM(K14:K25)</f>
        <v>174</v>
      </c>
      <c r="L26" s="14">
        <f>SUM(L14:L25)</f>
        <v>2231</v>
      </c>
      <c r="M26" s="17"/>
    </row>
    <row r="28" spans="1:13" ht="25.5">
      <c r="A28" s="85" t="s">
        <v>43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>
      <c r="A29" s="69" t="s">
        <v>2</v>
      </c>
      <c r="B29" s="75" t="str">
        <f t="shared" ref="B29:M29" si="1">B3</f>
        <v>Date</v>
      </c>
      <c r="C29" s="8" t="str">
        <f t="shared" si="1"/>
        <v>Lieu de la mission</v>
      </c>
      <c r="D29" s="10" t="str">
        <f t="shared" si="1"/>
        <v>Trajet A/R</v>
      </c>
      <c r="E29" s="8" t="str">
        <f t="shared" si="1"/>
        <v>Animateur n°1</v>
      </c>
      <c r="F29" s="10" t="str">
        <f t="shared" si="1"/>
        <v>Véhicule Animateur 1</v>
      </c>
      <c r="G29" s="10" t="str">
        <f t="shared" si="1"/>
        <v>Animateur n°2</v>
      </c>
      <c r="H29" s="10" t="str">
        <f t="shared" si="1"/>
        <v>Véhicule Animateur 2</v>
      </c>
      <c r="I29" s="10" t="str">
        <f t="shared" si="1"/>
        <v>Animateur n°3</v>
      </c>
      <c r="J29" s="10" t="str">
        <f t="shared" si="1"/>
        <v>Participants</v>
      </c>
      <c r="K29" s="10" t="str">
        <f t="shared" si="1"/>
        <v>Km</v>
      </c>
      <c r="L29" s="10" t="str">
        <f t="shared" si="1"/>
        <v>Dénivelé</v>
      </c>
      <c r="M29" s="10" t="str">
        <f t="shared" si="1"/>
        <v>Commentaire</v>
      </c>
    </row>
    <row r="30" spans="1:13" ht="25.5">
      <c r="A30" s="70">
        <v>1</v>
      </c>
      <c r="B30" s="32">
        <v>45751</v>
      </c>
      <c r="C30" s="22" t="s">
        <v>36</v>
      </c>
      <c r="D30" s="21">
        <v>0</v>
      </c>
      <c r="E30" s="22" t="s">
        <v>16</v>
      </c>
      <c r="F30" s="21" t="s">
        <v>17</v>
      </c>
      <c r="G30" s="21">
        <v>0</v>
      </c>
      <c r="H30" s="21" t="s">
        <v>17</v>
      </c>
      <c r="I30" s="21"/>
      <c r="J30" s="21">
        <v>7</v>
      </c>
      <c r="K30" s="21">
        <v>40</v>
      </c>
      <c r="L30" s="21">
        <v>667</v>
      </c>
      <c r="M30" s="33" t="s">
        <v>71</v>
      </c>
    </row>
    <row r="31" spans="1:13">
      <c r="A31" s="70">
        <v>1</v>
      </c>
      <c r="B31" s="32">
        <v>45758</v>
      </c>
      <c r="C31" s="22" t="s">
        <v>72</v>
      </c>
      <c r="D31" s="21">
        <v>50</v>
      </c>
      <c r="E31" s="22" t="s">
        <v>16</v>
      </c>
      <c r="F31" s="21" t="s">
        <v>24</v>
      </c>
      <c r="G31" s="21">
        <v>0</v>
      </c>
      <c r="H31" s="21" t="s">
        <v>17</v>
      </c>
      <c r="I31" s="21">
        <v>0</v>
      </c>
      <c r="J31" s="21">
        <v>8</v>
      </c>
      <c r="K31" s="21">
        <v>56</v>
      </c>
      <c r="L31" s="21">
        <v>137</v>
      </c>
      <c r="M31" s="33" t="s">
        <v>73</v>
      </c>
    </row>
    <row r="32" spans="1:13" ht="25.5">
      <c r="A32" s="70">
        <v>1</v>
      </c>
      <c r="B32" s="32">
        <v>45779</v>
      </c>
      <c r="C32" s="22" t="s">
        <v>75</v>
      </c>
      <c r="D32" s="21">
        <v>60</v>
      </c>
      <c r="E32" s="22" t="s">
        <v>16</v>
      </c>
      <c r="F32" s="21" t="s">
        <v>24</v>
      </c>
      <c r="G32" s="21">
        <v>0</v>
      </c>
      <c r="H32" s="21" t="s">
        <v>17</v>
      </c>
      <c r="I32" s="21"/>
      <c r="J32" s="21">
        <v>11</v>
      </c>
      <c r="K32" s="21">
        <v>46</v>
      </c>
      <c r="L32" s="21">
        <v>58</v>
      </c>
      <c r="M32" s="33" t="s">
        <v>76</v>
      </c>
    </row>
    <row r="33" spans="1:13" ht="25.5">
      <c r="A33" s="70">
        <v>1</v>
      </c>
      <c r="B33" s="32">
        <v>45800</v>
      </c>
      <c r="C33" s="22" t="s">
        <v>77</v>
      </c>
      <c r="D33" s="21">
        <v>0</v>
      </c>
      <c r="E33" s="22" t="s">
        <v>78</v>
      </c>
      <c r="F33" s="21" t="s">
        <v>17</v>
      </c>
      <c r="G33" s="21">
        <v>0</v>
      </c>
      <c r="H33" s="21" t="s">
        <v>17</v>
      </c>
      <c r="I33" s="21"/>
      <c r="J33" s="21">
        <v>8</v>
      </c>
      <c r="K33" s="21">
        <v>56</v>
      </c>
      <c r="L33" s="21">
        <v>159</v>
      </c>
      <c r="M33" s="33" t="s">
        <v>79</v>
      </c>
    </row>
    <row r="34" spans="1:13" ht="25.5">
      <c r="A34" s="70">
        <v>1</v>
      </c>
      <c r="B34" s="32">
        <v>45807</v>
      </c>
      <c r="C34" s="22" t="s">
        <v>82</v>
      </c>
      <c r="D34" s="21">
        <v>88</v>
      </c>
      <c r="E34" s="22" t="s">
        <v>16</v>
      </c>
      <c r="F34" s="21" t="s">
        <v>24</v>
      </c>
      <c r="G34" s="21" t="s">
        <v>80</v>
      </c>
      <c r="H34" s="21" t="s">
        <v>24</v>
      </c>
      <c r="I34" s="21"/>
      <c r="J34" s="21">
        <v>9</v>
      </c>
      <c r="K34" s="21">
        <v>63</v>
      </c>
      <c r="L34" s="21">
        <v>496</v>
      </c>
      <c r="M34" s="33" t="s">
        <v>81</v>
      </c>
    </row>
    <row r="35" spans="1:13">
      <c r="A35" s="70">
        <v>1</v>
      </c>
      <c r="B35" s="32">
        <v>45814</v>
      </c>
      <c r="C35" s="22" t="s">
        <v>83</v>
      </c>
      <c r="D35" s="21">
        <v>104</v>
      </c>
      <c r="E35" s="22" t="s">
        <v>37</v>
      </c>
      <c r="F35" s="21" t="s">
        <v>24</v>
      </c>
      <c r="G35" s="21" t="s">
        <v>84</v>
      </c>
      <c r="H35" s="21" t="s">
        <v>17</v>
      </c>
      <c r="I35" s="21"/>
      <c r="J35" s="21">
        <v>2</v>
      </c>
      <c r="K35" s="21">
        <v>32</v>
      </c>
      <c r="L35" s="21">
        <v>400</v>
      </c>
      <c r="M35" s="21" t="s">
        <v>85</v>
      </c>
    </row>
    <row r="36" spans="1:13" ht="25.5">
      <c r="A36" s="70">
        <v>1</v>
      </c>
      <c r="B36" s="32">
        <v>45814</v>
      </c>
      <c r="C36" s="22" t="s">
        <v>86</v>
      </c>
      <c r="D36" s="21">
        <v>104</v>
      </c>
      <c r="E36" s="22" t="s">
        <v>16</v>
      </c>
      <c r="F36" s="21" t="s">
        <v>24</v>
      </c>
      <c r="G36" s="21" t="s">
        <v>80</v>
      </c>
      <c r="H36" s="21" t="s">
        <v>17</v>
      </c>
      <c r="I36" s="21" t="s">
        <v>87</v>
      </c>
      <c r="J36" s="21">
        <v>9</v>
      </c>
      <c r="K36" s="21">
        <v>31</v>
      </c>
      <c r="L36" s="21">
        <v>401</v>
      </c>
      <c r="M36" s="33" t="s">
        <v>88</v>
      </c>
    </row>
    <row r="37" spans="1:13">
      <c r="A37" s="70">
        <v>0</v>
      </c>
      <c r="B37" s="32"/>
      <c r="C37" s="22"/>
      <c r="D37" s="21"/>
      <c r="E37" s="22"/>
      <c r="F37" s="21"/>
      <c r="G37" s="21"/>
      <c r="H37" s="21"/>
      <c r="I37" s="21"/>
      <c r="J37" s="21"/>
      <c r="K37" s="21"/>
      <c r="L37" s="21"/>
      <c r="M37" s="21"/>
    </row>
    <row r="38" spans="1:13">
      <c r="A38" s="70">
        <v>0</v>
      </c>
      <c r="B38" s="32"/>
      <c r="C38" s="22"/>
      <c r="D38" s="21"/>
      <c r="E38" s="22"/>
      <c r="F38" s="21"/>
      <c r="G38" s="21"/>
      <c r="H38" s="21"/>
      <c r="I38" s="21"/>
      <c r="J38" s="21"/>
      <c r="K38" s="21"/>
      <c r="L38" s="21"/>
      <c r="M38" s="21"/>
    </row>
    <row r="39" spans="1:13">
      <c r="A39" s="70">
        <v>0</v>
      </c>
      <c r="B39" s="32"/>
      <c r="C39" s="22"/>
      <c r="D39" s="21"/>
      <c r="E39" s="22"/>
      <c r="F39" s="21"/>
      <c r="G39" s="21"/>
      <c r="H39" s="21"/>
      <c r="I39" s="21"/>
      <c r="J39" s="21"/>
      <c r="K39" s="21"/>
      <c r="L39" s="21"/>
      <c r="M39" s="21"/>
    </row>
    <row r="40" spans="1:13">
      <c r="A40" s="19">
        <v>0</v>
      </c>
      <c r="B40" s="71"/>
      <c r="C40" s="72"/>
      <c r="D40" s="73"/>
      <c r="E40" s="72"/>
      <c r="F40" s="73"/>
      <c r="G40" s="73"/>
      <c r="H40" s="74"/>
      <c r="I40" s="74"/>
      <c r="J40" s="74"/>
      <c r="K40" s="74"/>
      <c r="L40" s="74"/>
      <c r="M40" s="74"/>
    </row>
    <row r="41" spans="1:13">
      <c r="A41" s="19">
        <v>0</v>
      </c>
      <c r="B41" s="13"/>
      <c r="C41" s="20"/>
      <c r="D41" s="19"/>
      <c r="E41" s="20"/>
      <c r="F41" s="19"/>
      <c r="G41" s="19"/>
      <c r="H41" s="21"/>
      <c r="I41" s="21"/>
      <c r="J41" s="21"/>
      <c r="K41" s="21"/>
      <c r="L41" s="21"/>
      <c r="M41" s="21"/>
    </row>
    <row r="42" spans="1:13">
      <c r="A42" s="19">
        <v>0</v>
      </c>
      <c r="B42" s="13"/>
      <c r="C42" s="20"/>
      <c r="D42" s="19"/>
      <c r="E42" s="20"/>
      <c r="F42" s="19"/>
      <c r="G42" s="19"/>
      <c r="H42" s="21"/>
      <c r="I42" s="21"/>
      <c r="J42" s="21"/>
      <c r="K42" s="21"/>
      <c r="L42" s="21"/>
      <c r="M42" s="21"/>
    </row>
    <row r="43" spans="1:13">
      <c r="A43" s="14">
        <f>SUM(A30:A42)</f>
        <v>7</v>
      </c>
      <c r="B43" s="15"/>
      <c r="C43" s="16"/>
      <c r="D43" s="17">
        <f>SUM(D30:D42)</f>
        <v>406</v>
      </c>
      <c r="E43" s="16"/>
      <c r="F43" s="17"/>
      <c r="G43" s="17"/>
      <c r="H43" s="17"/>
      <c r="I43" s="14"/>
      <c r="J43" s="14">
        <f>SUM(J30:J42)</f>
        <v>54</v>
      </c>
      <c r="K43" s="14">
        <f>SUM(K30:K42)</f>
        <v>324</v>
      </c>
      <c r="L43" s="14">
        <f>SUM(L30:L42)</f>
        <v>2318</v>
      </c>
      <c r="M43" s="17"/>
    </row>
    <row r="47" spans="1:13">
      <c r="J47" s="23"/>
      <c r="K47" s="23"/>
      <c r="L47" s="23"/>
    </row>
  </sheetData>
  <mergeCells count="4">
    <mergeCell ref="A1:M1"/>
    <mergeCell ref="A2:M2"/>
    <mergeCell ref="A12:M12"/>
    <mergeCell ref="A28:M28"/>
  </mergeCells>
  <conditionalFormatting sqref="A30:A42 A4:A9 A14:A25">
    <cfRule type="cellIs" dxfId="5" priority="2" operator="equal">
      <formula>1</formula>
    </cfRule>
    <cfRule type="cellIs" dxfId="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A8" sqref="A8:XFD9"/>
    </sheetView>
  </sheetViews>
  <sheetFormatPr baseColWidth="10" defaultColWidth="11.7109375" defaultRowHeight="12.75"/>
  <cols>
    <col min="1" max="1" width="5.5703125" style="1" customWidth="1"/>
    <col min="2" max="2" width="10.28515625" style="2" customWidth="1"/>
    <col min="3" max="3" width="33.85546875" customWidth="1"/>
    <col min="4" max="4" width="9.42578125" style="1" customWidth="1"/>
    <col min="5" max="5" width="17" customWidth="1"/>
    <col min="6" max="6" width="18.7109375" customWidth="1"/>
    <col min="7" max="8" width="13" customWidth="1"/>
    <col min="9" max="9" width="48.42578125" style="24" customWidth="1"/>
  </cols>
  <sheetData>
    <row r="1" spans="1:9" ht="25.5">
      <c r="A1" s="84" t="str">
        <f>'VTT de Rando'!A1</f>
        <v>Activité Cyclo VTT</v>
      </c>
      <c r="B1" s="84"/>
      <c r="C1" s="84"/>
      <c r="D1" s="84"/>
      <c r="E1" s="84"/>
      <c r="F1" s="84"/>
      <c r="G1" s="84"/>
      <c r="H1" s="84"/>
      <c r="I1" s="84"/>
    </row>
    <row r="2" spans="1:9" ht="25.5">
      <c r="A2" s="87" t="str">
        <f>'VTT de Rando'!A2</f>
        <v>T1 Saison 2024-2025</v>
      </c>
      <c r="B2" s="87"/>
      <c r="C2" s="87"/>
      <c r="D2" s="87"/>
      <c r="E2" s="87"/>
      <c r="F2" s="87"/>
      <c r="G2" s="87"/>
      <c r="H2" s="87"/>
      <c r="I2" s="87"/>
    </row>
    <row r="3" spans="1:9">
      <c r="A3" s="3" t="s">
        <v>2</v>
      </c>
      <c r="B3" s="4" t="str">
        <f>'VTT de Rando'!B3</f>
        <v>Date</v>
      </c>
      <c r="C3" s="5" t="str">
        <f>'VTT de Rando'!C3</f>
        <v>Lieu de la mission</v>
      </c>
      <c r="D3" s="25" t="str">
        <f>'VTT de Rando'!D3</f>
        <v>Trajet A/R</v>
      </c>
      <c r="E3" s="5" t="str">
        <f>'VTT de Rando'!E3</f>
        <v>Animateur n°1</v>
      </c>
      <c r="F3" s="5" t="str">
        <f>'VTT de Rando'!F3</f>
        <v>Véhicule Animateur 1</v>
      </c>
      <c r="G3" s="5" t="str">
        <f>'VTT de Rando'!G3</f>
        <v>Animateur n°2</v>
      </c>
      <c r="H3" s="5" t="str">
        <f>'VTT de Rando'!I3</f>
        <v>Animateur n°3</v>
      </c>
      <c r="I3" s="26" t="str">
        <f>'VTT de Rando'!M3</f>
        <v>Commentaire</v>
      </c>
    </row>
    <row r="4" spans="1:9">
      <c r="A4" s="19">
        <v>1</v>
      </c>
      <c r="B4" s="7">
        <v>45546</v>
      </c>
      <c r="C4" s="8" t="s">
        <v>44</v>
      </c>
      <c r="D4" s="9">
        <v>0</v>
      </c>
      <c r="E4" s="8" t="s">
        <v>32</v>
      </c>
      <c r="F4" s="9" t="s">
        <v>17</v>
      </c>
      <c r="G4" s="8"/>
      <c r="H4" s="8"/>
      <c r="I4" s="10" t="s">
        <v>21</v>
      </c>
    </row>
    <row r="5" spans="1:9">
      <c r="A5" s="19">
        <v>1</v>
      </c>
      <c r="B5" s="2">
        <v>45588</v>
      </c>
      <c r="C5" s="27" t="s">
        <v>23</v>
      </c>
      <c r="D5" s="9">
        <v>58</v>
      </c>
      <c r="E5" s="8" t="s">
        <v>20</v>
      </c>
      <c r="F5" s="9" t="s">
        <v>24</v>
      </c>
      <c r="G5" s="22"/>
      <c r="H5" s="22"/>
      <c r="I5" s="10" t="s">
        <v>21</v>
      </c>
    </row>
    <row r="6" spans="1:9" ht="25.5">
      <c r="A6" s="19">
        <v>1</v>
      </c>
      <c r="B6" s="2">
        <v>45690</v>
      </c>
      <c r="C6" s="27" t="s">
        <v>45</v>
      </c>
      <c r="D6" s="9">
        <v>100</v>
      </c>
      <c r="E6" s="8" t="s">
        <v>16</v>
      </c>
      <c r="F6" s="9" t="s">
        <v>24</v>
      </c>
      <c r="G6" s="22"/>
      <c r="H6" s="22"/>
      <c r="I6" s="8" t="s">
        <v>46</v>
      </c>
    </row>
    <row r="7" spans="1:9">
      <c r="A7" s="19">
        <v>1</v>
      </c>
      <c r="B7" s="2">
        <v>45716</v>
      </c>
      <c r="C7" s="27" t="s">
        <v>47</v>
      </c>
      <c r="D7" s="9">
        <v>100</v>
      </c>
      <c r="E7" s="8" t="s">
        <v>16</v>
      </c>
      <c r="F7" s="9" t="s">
        <v>24</v>
      </c>
      <c r="G7" s="22"/>
      <c r="H7" s="22"/>
      <c r="I7" t="s">
        <v>48</v>
      </c>
    </row>
    <row r="8" spans="1:9">
      <c r="A8" s="28">
        <f>SUM(A4:A7)</f>
        <v>4</v>
      </c>
      <c r="B8" s="29"/>
      <c r="C8" s="30"/>
      <c r="D8" s="28">
        <f>SUM(D4:D7)</f>
        <v>258</v>
      </c>
      <c r="E8" s="30"/>
      <c r="F8" s="30"/>
      <c r="G8" s="30"/>
      <c r="H8" s="30"/>
      <c r="I8" s="31"/>
    </row>
    <row r="10" spans="1:9" ht="25.5">
      <c r="A10" s="87" t="str">
        <f>'VTT de Rando'!A12</f>
        <v>T2 Saison 2024-2025</v>
      </c>
      <c r="B10" s="87"/>
      <c r="C10" s="87"/>
      <c r="D10" s="87"/>
      <c r="E10" s="87"/>
      <c r="F10" s="87"/>
      <c r="G10" s="87"/>
      <c r="H10" s="87"/>
      <c r="I10" s="87"/>
    </row>
    <row r="11" spans="1:9">
      <c r="A11" s="76" t="str">
        <f>3:3</f>
        <v>Faite</v>
      </c>
      <c r="B11" s="77" t="str">
        <f t="shared" ref="B11:I11" si="0">B3</f>
        <v>Date</v>
      </c>
      <c r="C11" s="78" t="str">
        <f t="shared" si="0"/>
        <v>Lieu de la mission</v>
      </c>
      <c r="D11" s="76" t="str">
        <f t="shared" si="0"/>
        <v>Trajet A/R</v>
      </c>
      <c r="E11" s="78" t="str">
        <f t="shared" si="0"/>
        <v>Animateur n°1</v>
      </c>
      <c r="F11" s="78" t="str">
        <f t="shared" si="0"/>
        <v>Véhicule Animateur 1</v>
      </c>
      <c r="G11" s="78" t="str">
        <f t="shared" si="0"/>
        <v>Animateur n°2</v>
      </c>
      <c r="H11" s="78" t="str">
        <f t="shared" si="0"/>
        <v>Animateur n°3</v>
      </c>
      <c r="I11" s="79" t="str">
        <f t="shared" si="0"/>
        <v>Commentaire</v>
      </c>
    </row>
    <row r="12" spans="1:9">
      <c r="A12" s="21"/>
      <c r="B12" s="32"/>
      <c r="C12" s="22"/>
      <c r="D12" s="21"/>
      <c r="E12" s="22"/>
      <c r="F12" s="22"/>
      <c r="G12" s="22"/>
      <c r="H12" s="22"/>
      <c r="I12" s="33"/>
    </row>
    <row r="13" spans="1:9">
      <c r="A13" s="21"/>
      <c r="B13" s="32"/>
      <c r="C13" s="22"/>
      <c r="D13" s="21"/>
      <c r="E13" s="22"/>
      <c r="F13" s="22"/>
      <c r="G13" s="22"/>
      <c r="H13" s="22"/>
      <c r="I13" s="33"/>
    </row>
    <row r="14" spans="1:9">
      <c r="A14" s="21"/>
      <c r="B14" s="32"/>
      <c r="C14" s="22"/>
      <c r="D14" s="21"/>
      <c r="E14" s="22"/>
      <c r="F14" s="22"/>
      <c r="G14" s="34"/>
      <c r="H14" s="34"/>
      <c r="I14" s="33"/>
    </row>
    <row r="15" spans="1:9">
      <c r="A15" s="21"/>
      <c r="B15" s="32"/>
      <c r="C15" s="22"/>
      <c r="D15" s="21"/>
      <c r="E15" s="22"/>
      <c r="F15" s="22"/>
      <c r="G15" s="22"/>
      <c r="H15" s="22"/>
      <c r="I15" s="33"/>
    </row>
    <row r="16" spans="1:9">
      <c r="A16" s="80">
        <f>SUM(A12:A15)</f>
        <v>0</v>
      </c>
      <c r="B16" s="81"/>
      <c r="C16" s="82"/>
      <c r="D16" s="80">
        <f>SUM(D12:D15)</f>
        <v>0</v>
      </c>
      <c r="E16" s="82"/>
      <c r="F16" s="82"/>
      <c r="G16" s="82"/>
      <c r="H16" s="82"/>
      <c r="I16" s="83"/>
    </row>
    <row r="18" spans="1:9" ht="25.5">
      <c r="A18" s="87" t="str">
        <f>'VTT de Rando'!A28</f>
        <v>T3 Saison 2024-2025</v>
      </c>
      <c r="B18" s="87"/>
      <c r="C18" s="87"/>
      <c r="D18" s="87"/>
      <c r="E18" s="87"/>
      <c r="F18" s="87"/>
      <c r="G18" s="87"/>
      <c r="H18" s="87"/>
      <c r="I18" s="87"/>
    </row>
    <row r="19" spans="1:9">
      <c r="A19" s="76" t="str">
        <f t="shared" ref="A19:G19" si="1">A3</f>
        <v>Faite</v>
      </c>
      <c r="B19" s="77" t="str">
        <f t="shared" si="1"/>
        <v>Date</v>
      </c>
      <c r="C19" s="78" t="str">
        <f t="shared" si="1"/>
        <v>Lieu de la mission</v>
      </c>
      <c r="D19" s="76" t="str">
        <f t="shared" si="1"/>
        <v>Trajet A/R</v>
      </c>
      <c r="E19" s="78" t="str">
        <f t="shared" si="1"/>
        <v>Animateur n°1</v>
      </c>
      <c r="F19" s="78" t="str">
        <f t="shared" si="1"/>
        <v>Véhicule Animateur 1</v>
      </c>
      <c r="G19" s="78" t="str">
        <f t="shared" si="1"/>
        <v>Animateur n°2</v>
      </c>
      <c r="H19" s="78" t="str">
        <f>H11</f>
        <v>Animateur n°3</v>
      </c>
      <c r="I19" s="79" t="str">
        <f>I3</f>
        <v>Commentaire</v>
      </c>
    </row>
    <row r="20" spans="1:9">
      <c r="A20" s="9">
        <v>1</v>
      </c>
      <c r="B20" s="32">
        <v>45778</v>
      </c>
      <c r="C20" s="22" t="s">
        <v>74</v>
      </c>
      <c r="D20" s="21">
        <v>60</v>
      </c>
      <c r="E20" s="22" t="s">
        <v>16</v>
      </c>
      <c r="F20" s="22" t="s">
        <v>24</v>
      </c>
      <c r="G20" s="35">
        <v>0</v>
      </c>
      <c r="H20" s="35" t="s">
        <v>17</v>
      </c>
      <c r="I20" s="33" t="s">
        <v>21</v>
      </c>
    </row>
    <row r="21" spans="1:9">
      <c r="A21" s="9">
        <v>1</v>
      </c>
      <c r="B21" s="32"/>
      <c r="C21" s="22"/>
      <c r="D21" s="21"/>
      <c r="E21" s="22"/>
      <c r="F21" s="22"/>
      <c r="G21" s="22"/>
      <c r="H21" s="22"/>
      <c r="I21" s="33"/>
    </row>
    <row r="22" spans="1:9">
      <c r="A22" s="9">
        <v>0</v>
      </c>
      <c r="B22" s="32"/>
      <c r="C22" s="22"/>
      <c r="D22" s="21"/>
      <c r="E22" s="22"/>
      <c r="F22" s="22"/>
      <c r="G22" s="34"/>
      <c r="H22" s="34"/>
      <c r="I22" s="33"/>
    </row>
    <row r="23" spans="1:9">
      <c r="A23" s="9">
        <v>0</v>
      </c>
      <c r="B23" s="32"/>
      <c r="C23" s="22"/>
      <c r="D23" s="21"/>
      <c r="E23" s="22"/>
      <c r="F23" s="22"/>
      <c r="G23" s="34"/>
      <c r="H23" s="34"/>
      <c r="I23" s="33"/>
    </row>
    <row r="24" spans="1:9">
      <c r="A24" s="80">
        <f>SUM(A20:A23)</f>
        <v>2</v>
      </c>
      <c r="B24" s="81"/>
      <c r="C24" s="82"/>
      <c r="D24" s="80">
        <f>SUM(D19:D23)</f>
        <v>60</v>
      </c>
      <c r="E24" s="82"/>
      <c r="F24" s="82"/>
      <c r="G24" s="82"/>
      <c r="H24" s="82"/>
      <c r="I24" s="83"/>
    </row>
  </sheetData>
  <mergeCells count="4">
    <mergeCell ref="A1:I1"/>
    <mergeCell ref="A2:I2"/>
    <mergeCell ref="A10:I10"/>
    <mergeCell ref="A18:I18"/>
  </mergeCells>
  <conditionalFormatting sqref="A12:A15 A21:A23 A4:A7">
    <cfRule type="cellIs" dxfId="3" priority="2" operator="equal">
      <formula>1</formula>
    </cfRule>
    <cfRule type="cellIs" dxfId="2" priority="3" operator="lessThan">
      <formula>1</formula>
    </cfRule>
  </conditionalFormatting>
  <conditionalFormatting sqref="A20">
    <cfRule type="cellIs" dxfId="1" priority="4" operator="equal">
      <formula>1</formula>
    </cfRule>
    <cfRule type="cellIs" dxfId="0" priority="5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topLeftCell="A7" workbookViewId="0">
      <selection activeCell="A6" activeCellId="1" sqref="I7 A6"/>
    </sheetView>
  </sheetViews>
  <sheetFormatPr baseColWidth="10" defaultColWidth="20.7109375" defaultRowHeight="12.75"/>
  <cols>
    <col min="1" max="1" width="16.140625" style="1" customWidth="1"/>
    <col min="2" max="6" width="11.42578125" style="1" customWidth="1"/>
    <col min="7" max="7" width="14.85546875" style="1" customWidth="1"/>
    <col min="8" max="10" width="11.42578125" style="1" customWidth="1"/>
    <col min="1024" max="1024" width="11.5703125" customWidth="1"/>
  </cols>
  <sheetData>
    <row r="1" spans="1:10" ht="25.5">
      <c r="A1" s="84" t="str">
        <f>'VTT de Rando'!A1</f>
        <v>Activité Cyclo VTT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26.45" customHeight="1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</row>
    <row r="4" spans="1:10" ht="25.35" customHeight="1">
      <c r="A4" s="88" t="str">
        <f>'VTT de Rando'!A2</f>
        <v>T1 Saison 2024-2025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5.35" customHeight="1">
      <c r="A5" s="36" t="s">
        <v>50</v>
      </c>
      <c r="B5" s="36" t="s">
        <v>51</v>
      </c>
      <c r="C5" s="36" t="s">
        <v>52</v>
      </c>
      <c r="D5" s="36" t="s">
        <v>53</v>
      </c>
      <c r="E5" s="36" t="s">
        <v>54</v>
      </c>
      <c r="F5" s="36" t="s">
        <v>55</v>
      </c>
      <c r="G5" s="36" t="s">
        <v>56</v>
      </c>
      <c r="H5" s="36" t="s">
        <v>57</v>
      </c>
      <c r="I5" s="36" t="s">
        <v>58</v>
      </c>
      <c r="J5" s="36" t="s">
        <v>59</v>
      </c>
    </row>
    <row r="6" spans="1:10" ht="14.65" customHeight="1">
      <c r="A6" s="37" t="s">
        <v>60</v>
      </c>
      <c r="B6" s="37">
        <f>'VTT de Rando'!A10</f>
        <v>6</v>
      </c>
      <c r="C6" s="37">
        <f>'VTT de Rando'!I10</f>
        <v>0</v>
      </c>
      <c r="D6" s="38">
        <f>'VTT de Rando'!J10</f>
        <v>47</v>
      </c>
      <c r="E6" s="37">
        <f>'VTT de Rando'!K10</f>
        <v>216</v>
      </c>
      <c r="F6" s="37">
        <f>'VTT de Rando'!L10</f>
        <v>1744</v>
      </c>
      <c r="G6" s="39">
        <f>C6/B6</f>
        <v>0</v>
      </c>
      <c r="H6" s="40">
        <f>D6/B6</f>
        <v>7.833333333333333</v>
      </c>
      <c r="I6" s="39">
        <f>E6/B6</f>
        <v>36</v>
      </c>
      <c r="J6" s="39">
        <f>F6/B6</f>
        <v>290.66666666666669</v>
      </c>
    </row>
    <row r="7" spans="1:10" ht="14.65" customHeight="1">
      <c r="A7" s="41" t="s">
        <v>61</v>
      </c>
      <c r="B7" s="41">
        <f>Reconnaissance!A8</f>
        <v>4</v>
      </c>
      <c r="C7" s="41">
        <f>Reconnaissance!D8</f>
        <v>258</v>
      </c>
      <c r="D7" s="41"/>
      <c r="E7" s="41"/>
      <c r="F7" s="41"/>
      <c r="G7" s="42">
        <f>C7/B7</f>
        <v>64.5</v>
      </c>
      <c r="H7" s="43"/>
      <c r="I7" s="42"/>
      <c r="J7" s="42"/>
    </row>
    <row r="8" spans="1:10">
      <c r="H8" s="44"/>
    </row>
    <row r="9" spans="1:10" ht="25.35" customHeight="1">
      <c r="A9" s="88" t="str">
        <f>'VTT de Rando'!A12</f>
        <v>T2 Saison 2024-2025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 ht="25.35" customHeight="1">
      <c r="A10" s="36" t="str">
        <f t="shared" ref="A10:J10" si="0">A5</f>
        <v>Niveau</v>
      </c>
      <c r="B10" s="36" t="str">
        <f t="shared" si="0"/>
        <v>Nb Sortie</v>
      </c>
      <c r="C10" s="36" t="str">
        <f t="shared" si="0"/>
        <v>Total km Voiture A/R</v>
      </c>
      <c r="D10" s="36" t="str">
        <f t="shared" si="0"/>
        <v>Total Participants</v>
      </c>
      <c r="E10" s="36" t="str">
        <f t="shared" si="0"/>
        <v>Total km Sortie</v>
      </c>
      <c r="F10" s="36" t="str">
        <f t="shared" si="0"/>
        <v>Total Dénivelé</v>
      </c>
      <c r="G10" s="36" t="str">
        <f t="shared" si="0"/>
        <v>Moyenne  km Voiture A/R</v>
      </c>
      <c r="H10" s="45" t="str">
        <f t="shared" si="0"/>
        <v>Moyenne Participants</v>
      </c>
      <c r="I10" s="36" t="str">
        <f t="shared" si="0"/>
        <v>Moyenne  km Sortie</v>
      </c>
      <c r="J10" s="36" t="str">
        <f t="shared" si="0"/>
        <v>Moyenne Dénivelé</v>
      </c>
    </row>
    <row r="11" spans="1:10" ht="14.65" customHeight="1">
      <c r="A11" s="37" t="str">
        <f>A6</f>
        <v>VTC</v>
      </c>
      <c r="B11" s="37">
        <f>'VTT de Rando'!A26</f>
        <v>5</v>
      </c>
      <c r="C11" s="37">
        <f>'VTT de Rando'!I27</f>
        <v>0</v>
      </c>
      <c r="D11" s="38">
        <f>'VTT de Rando'!J26</f>
        <v>48</v>
      </c>
      <c r="E11" s="37">
        <f>'VTT de Rando'!K26</f>
        <v>174</v>
      </c>
      <c r="F11" s="37">
        <f>'VTT de Rando'!L26</f>
        <v>2231</v>
      </c>
      <c r="G11" s="39">
        <f>C11/B11</f>
        <v>0</v>
      </c>
      <c r="H11" s="40">
        <f>D11/B11</f>
        <v>9.6</v>
      </c>
      <c r="I11" s="39">
        <f>E11/B11</f>
        <v>34.799999999999997</v>
      </c>
      <c r="J11" s="39">
        <f>F11/B11</f>
        <v>446.2</v>
      </c>
    </row>
    <row r="12" spans="1:10" ht="14.65" customHeight="1">
      <c r="A12" s="41" t="s">
        <v>61</v>
      </c>
      <c r="B12" s="41">
        <f>Reconnaissance!A16</f>
        <v>0</v>
      </c>
      <c r="C12" s="41">
        <f>Reconnaissance!D16</f>
        <v>0</v>
      </c>
      <c r="D12" s="41"/>
      <c r="E12" s="41"/>
      <c r="F12" s="41"/>
      <c r="G12" s="42" t="e">
        <f>C12/B12</f>
        <v>#DIV/0!</v>
      </c>
      <c r="H12" s="43"/>
      <c r="I12" s="42"/>
      <c r="J12" s="42"/>
    </row>
    <row r="13" spans="1:10">
      <c r="H13" s="44"/>
    </row>
    <row r="14" spans="1:10" ht="25.35" customHeight="1">
      <c r="A14" s="88" t="str">
        <f>'VTT de Rando'!A28</f>
        <v>T3 Saison 2024-2025</v>
      </c>
      <c r="B14" s="88"/>
      <c r="C14" s="88"/>
      <c r="D14" s="88"/>
      <c r="E14" s="88"/>
      <c r="F14" s="88"/>
      <c r="G14" s="88"/>
      <c r="H14" s="88"/>
      <c r="I14" s="88"/>
      <c r="J14" s="88"/>
    </row>
    <row r="15" spans="1:10" ht="25.35" customHeight="1">
      <c r="A15" s="36" t="str">
        <f t="shared" ref="A15:J15" si="1">A5</f>
        <v>Niveau</v>
      </c>
      <c r="B15" s="36" t="str">
        <f t="shared" si="1"/>
        <v>Nb Sortie</v>
      </c>
      <c r="C15" s="36" t="str">
        <f t="shared" si="1"/>
        <v>Total km Voiture A/R</v>
      </c>
      <c r="D15" s="36" t="str">
        <f t="shared" si="1"/>
        <v>Total Participants</v>
      </c>
      <c r="E15" s="36" t="str">
        <f t="shared" si="1"/>
        <v>Total km Sortie</v>
      </c>
      <c r="F15" s="36" t="str">
        <f t="shared" si="1"/>
        <v>Total Dénivelé</v>
      </c>
      <c r="G15" s="36" t="str">
        <f t="shared" si="1"/>
        <v>Moyenne  km Voiture A/R</v>
      </c>
      <c r="H15" s="45" t="str">
        <f t="shared" si="1"/>
        <v>Moyenne Participants</v>
      </c>
      <c r="I15" s="36" t="str">
        <f t="shared" si="1"/>
        <v>Moyenne  km Sortie</v>
      </c>
      <c r="J15" s="36" t="str">
        <f t="shared" si="1"/>
        <v>Moyenne Dénivelé</v>
      </c>
    </row>
    <row r="16" spans="1:10" ht="14.65" customHeight="1">
      <c r="A16" s="37" t="str">
        <f>A11</f>
        <v>VTC</v>
      </c>
      <c r="B16" s="37">
        <f>'VTT de Rando'!A43</f>
        <v>7</v>
      </c>
      <c r="C16" s="37">
        <f>'VTT de Rando'!I43</f>
        <v>0</v>
      </c>
      <c r="D16" s="38">
        <f>'VTT de Rando'!J43</f>
        <v>54</v>
      </c>
      <c r="E16" s="37">
        <f>'VTT de Rando'!K43</f>
        <v>324</v>
      </c>
      <c r="F16" s="37">
        <f>'VTT de Rando'!L43</f>
        <v>2318</v>
      </c>
      <c r="G16" s="39">
        <f>C16/B16</f>
        <v>0</v>
      </c>
      <c r="H16" s="40">
        <f>D16/B16</f>
        <v>7.7142857142857144</v>
      </c>
      <c r="I16" s="39">
        <f>E16/B16</f>
        <v>46.285714285714285</v>
      </c>
      <c r="J16" s="39">
        <f>F16/B16</f>
        <v>331.14285714285717</v>
      </c>
    </row>
    <row r="17" spans="1:10" ht="14.65" customHeight="1">
      <c r="A17" s="41" t="s">
        <v>61</v>
      </c>
      <c r="B17" s="41">
        <f>Reconnaissance!A24</f>
        <v>2</v>
      </c>
      <c r="C17" s="41">
        <f>Reconnaissance!D24</f>
        <v>60</v>
      </c>
      <c r="D17" s="41"/>
      <c r="E17" s="41"/>
      <c r="F17" s="41"/>
      <c r="G17" s="42">
        <f>C17/B17</f>
        <v>30</v>
      </c>
      <c r="H17" s="43"/>
      <c r="I17" s="42"/>
      <c r="J17" s="42"/>
    </row>
    <row r="18" spans="1:10">
      <c r="H18" s="44"/>
    </row>
    <row r="19" spans="1:10" ht="25.35" customHeight="1">
      <c r="A19" s="88" t="s">
        <v>62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 ht="25.35" customHeight="1">
      <c r="A20" s="36" t="str">
        <f>A5</f>
        <v>Niveau</v>
      </c>
      <c r="B20" s="36" t="str">
        <f t="shared" ref="B20:J20" si="2">B15</f>
        <v>Nb Sortie</v>
      </c>
      <c r="C20" s="36" t="str">
        <f t="shared" si="2"/>
        <v>Total km Voiture A/R</v>
      </c>
      <c r="D20" s="36" t="str">
        <f t="shared" si="2"/>
        <v>Total Participants</v>
      </c>
      <c r="E20" s="36" t="str">
        <f t="shared" si="2"/>
        <v>Total km Sortie</v>
      </c>
      <c r="F20" s="36" t="str">
        <f t="shared" si="2"/>
        <v>Total Dénivelé</v>
      </c>
      <c r="G20" s="36" t="str">
        <f t="shared" si="2"/>
        <v>Moyenne  km Voiture A/R</v>
      </c>
      <c r="H20" s="45" t="str">
        <f t="shared" si="2"/>
        <v>Moyenne Participants</v>
      </c>
      <c r="I20" s="36" t="str">
        <f t="shared" si="2"/>
        <v>Moyenne  km Sortie</v>
      </c>
      <c r="J20" s="36" t="str">
        <f t="shared" si="2"/>
        <v>Moyenne Dénivelé</v>
      </c>
    </row>
    <row r="21" spans="1:10" ht="28.35" customHeight="1">
      <c r="A21" s="46" t="str">
        <f>A16</f>
        <v>VTC</v>
      </c>
      <c r="B21" s="47">
        <f>B6+B11+B16</f>
        <v>18</v>
      </c>
      <c r="C21" s="47">
        <f>C6+C11+C16</f>
        <v>0</v>
      </c>
      <c r="D21" s="47">
        <f>D6+D11+D16</f>
        <v>149</v>
      </c>
      <c r="E21" s="47">
        <f>E6+E11+E16</f>
        <v>714</v>
      </c>
      <c r="F21" s="47">
        <f>F6+F11+F16</f>
        <v>6293</v>
      </c>
      <c r="G21" s="48">
        <f>C21/B21</f>
        <v>0</v>
      </c>
      <c r="H21" s="49">
        <f>D21/B21</f>
        <v>8.2777777777777786</v>
      </c>
      <c r="I21" s="48">
        <f>(E21/B21)</f>
        <v>39.666666666666664</v>
      </c>
      <c r="J21" s="48">
        <f>F21/B21</f>
        <v>349.61111111111109</v>
      </c>
    </row>
    <row r="22" spans="1:10" ht="14.65" customHeight="1">
      <c r="A22" s="41" t="str">
        <f>A17</f>
        <v xml:space="preserve">Reconnaissance </v>
      </c>
      <c r="B22" s="41">
        <f>B7+B12+B17</f>
        <v>6</v>
      </c>
      <c r="C22" s="50">
        <f>C7+C12+C17</f>
        <v>318</v>
      </c>
      <c r="D22" s="41"/>
      <c r="E22" s="41"/>
      <c r="F22" s="41"/>
      <c r="G22" s="41">
        <f>C22/B22</f>
        <v>53</v>
      </c>
      <c r="H22" s="43"/>
      <c r="I22" s="41"/>
      <c r="J22" s="42"/>
    </row>
    <row r="23" spans="1:10">
      <c r="H23" s="44"/>
    </row>
    <row r="24" spans="1:10" ht="28.35" customHeight="1">
      <c r="A24" s="51" t="s">
        <v>63</v>
      </c>
      <c r="B24" s="51">
        <f>SUM(B21:B21)</f>
        <v>18</v>
      </c>
      <c r="C24" s="51">
        <f>SUM(C21:C21)</f>
        <v>0</v>
      </c>
      <c r="D24" s="51">
        <f>SUM(D21:D21)</f>
        <v>149</v>
      </c>
      <c r="E24" s="51">
        <f>SUM(E21:E21)</f>
        <v>714</v>
      </c>
      <c r="F24" s="51">
        <f>SUM(F21:F21)</f>
        <v>6293</v>
      </c>
      <c r="G24" s="51">
        <f>SUM(G21:G21)/5</f>
        <v>0</v>
      </c>
      <c r="H24" s="52">
        <f>SUM(H21:H21)/5</f>
        <v>1.6555555555555557</v>
      </c>
      <c r="I24" s="51">
        <f>SUM(I21:I21)/5</f>
        <v>7.9333333333333327</v>
      </c>
      <c r="J24" s="51">
        <f>SUM(J21:J21)/5</f>
        <v>69.922222222222217</v>
      </c>
    </row>
    <row r="26" spans="1:10" ht="28.35" customHeight="1">
      <c r="A26" s="89" t="s">
        <v>64</v>
      </c>
      <c r="B26" s="89"/>
      <c r="C26" s="89"/>
      <c r="D26" s="89"/>
      <c r="E26" s="89"/>
      <c r="F26" s="89"/>
      <c r="G26" s="89"/>
      <c r="H26" s="89"/>
      <c r="I26" s="89"/>
      <c r="J26" s="53"/>
    </row>
  </sheetData>
  <mergeCells count="7">
    <mergeCell ref="A19:J19"/>
    <mergeCell ref="A26:I26"/>
    <mergeCell ref="A1:J1"/>
    <mergeCell ref="A2:J2"/>
    <mergeCell ref="A4:J4"/>
    <mergeCell ref="A9:J9"/>
    <mergeCell ref="A14:J1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2907</TotalTime>
  <Application>LibreOffice/7.3.2.2$Windows_X86_64 LibreOffice_project/49f2b1bff42cfccbd8f788c8dc32c1c309559be0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VTT de Rando</vt:lpstr>
      <vt:lpstr>Reconnaissance</vt:lpstr>
      <vt:lpstr>Statistiques 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 paul cavalier</cp:lastModifiedBy>
  <cp:revision>544</cp:revision>
  <dcterms:created xsi:type="dcterms:W3CDTF">2021-12-24T10:35:30Z</dcterms:created>
  <dcterms:modified xsi:type="dcterms:W3CDTF">2025-06-12T09:20:59Z</dcterms:modified>
  <dc:language>fr-FR</dc:language>
</cp:coreProperties>
</file>