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au 25.06.2025\AaStatistiques ARS\11.04.2025\Stats recup site mises à jour\Vélo route\"/>
    </mc:Choice>
  </mc:AlternateContent>
  <xr:revisionPtr revIDLastSave="0" documentId="13_ncr:1_{217DAFD8-CADC-41D4-B13D-312DA24D7304}" xr6:coauthVersionLast="47" xr6:coauthVersionMax="47" xr10:uidLastSave="{00000000-0000-0000-0000-000000000000}"/>
  <bookViews>
    <workbookView xWindow="-120" yWindow="-120" windowWidth="24240" windowHeight="13020" tabRatio="500" activeTab="1" xr2:uid="{00000000-000D-0000-FFFF-FFFF00000000}"/>
  </bookViews>
  <sheets>
    <sheet name="VTT de Rando" sheetId="1" r:id="rId1"/>
    <sheet name="Reconnaissance" sheetId="2" r:id="rId2"/>
    <sheet name="Statistiques 2024-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7" i="1" l="1"/>
  <c r="L37" i="1"/>
  <c r="F16" i="3" s="1"/>
  <c r="A22" i="3"/>
  <c r="A20" i="3"/>
  <c r="C16" i="3"/>
  <c r="J15" i="3"/>
  <c r="J20" i="3" s="1"/>
  <c r="I15" i="3"/>
  <c r="I20" i="3" s="1"/>
  <c r="H15" i="3"/>
  <c r="H20" i="3" s="1"/>
  <c r="G15" i="3"/>
  <c r="G20" i="3" s="1"/>
  <c r="F15" i="3"/>
  <c r="F20" i="3" s="1"/>
  <c r="E15" i="3"/>
  <c r="E20" i="3" s="1"/>
  <c r="D15" i="3"/>
  <c r="D20" i="3" s="1"/>
  <c r="C15" i="3"/>
  <c r="C20" i="3" s="1"/>
  <c r="B15" i="3"/>
  <c r="B20" i="3" s="1"/>
  <c r="A15" i="3"/>
  <c r="A14" i="3"/>
  <c r="C11" i="3"/>
  <c r="A11" i="3"/>
  <c r="A16" i="3" s="1"/>
  <c r="A21" i="3" s="1"/>
  <c r="J10" i="3"/>
  <c r="I10" i="3"/>
  <c r="H10" i="3"/>
  <c r="G10" i="3"/>
  <c r="F10" i="3"/>
  <c r="E10" i="3"/>
  <c r="D10" i="3"/>
  <c r="C10" i="3"/>
  <c r="B10" i="3"/>
  <c r="A10" i="3"/>
  <c r="A9" i="3"/>
  <c r="C6" i="3"/>
  <c r="A4" i="3"/>
  <c r="A1" i="3"/>
  <c r="A24" i="2"/>
  <c r="B17" i="3" s="1"/>
  <c r="A19" i="2"/>
  <c r="A18" i="2"/>
  <c r="D16" i="2"/>
  <c r="C12" i="3" s="1"/>
  <c r="A16" i="2"/>
  <c r="B12" i="3" s="1"/>
  <c r="A11" i="2"/>
  <c r="A10" i="2"/>
  <c r="D8" i="2"/>
  <c r="C7" i="3" s="1"/>
  <c r="A8" i="2"/>
  <c r="B7" i="3" s="1"/>
  <c r="I3" i="2"/>
  <c r="I19" i="2" s="1"/>
  <c r="H3" i="2"/>
  <c r="H11" i="2" s="1"/>
  <c r="H19" i="2" s="1"/>
  <c r="G3" i="2"/>
  <c r="G19" i="2" s="1"/>
  <c r="F3" i="2"/>
  <c r="F19" i="2" s="1"/>
  <c r="E3" i="2"/>
  <c r="E19" i="2" s="1"/>
  <c r="D3" i="2"/>
  <c r="D19" i="2" s="1"/>
  <c r="D24" i="2" s="1"/>
  <c r="C17" i="3" s="1"/>
  <c r="C3" i="2"/>
  <c r="C19" i="2" s="1"/>
  <c r="B3" i="2"/>
  <c r="B19" i="2" s="1"/>
  <c r="A2" i="2"/>
  <c r="A1" i="2"/>
  <c r="K37" i="1"/>
  <c r="E16" i="3" s="1"/>
  <c r="J37" i="1"/>
  <c r="D16" i="3" s="1"/>
  <c r="A37" i="1"/>
  <c r="B16" i="3" s="1"/>
  <c r="M29" i="1"/>
  <c r="L29" i="1"/>
  <c r="K29" i="1"/>
  <c r="J29" i="1"/>
  <c r="I29" i="1"/>
  <c r="H29" i="1"/>
  <c r="G29" i="1"/>
  <c r="F29" i="1"/>
  <c r="E29" i="1"/>
  <c r="D29" i="1"/>
  <c r="C29" i="1"/>
  <c r="B29" i="1"/>
  <c r="L26" i="1"/>
  <c r="F11" i="3" s="1"/>
  <c r="K26" i="1"/>
  <c r="E11" i="3" s="1"/>
  <c r="J26" i="1"/>
  <c r="D11" i="3" s="1"/>
  <c r="A26" i="1"/>
  <c r="B11" i="3" s="1"/>
  <c r="M13" i="1"/>
  <c r="L13" i="1"/>
  <c r="K13" i="1"/>
  <c r="J13" i="1"/>
  <c r="I13" i="1"/>
  <c r="H13" i="1"/>
  <c r="G13" i="1"/>
  <c r="F13" i="1"/>
  <c r="E13" i="1"/>
  <c r="D13" i="1"/>
  <c r="C13" i="1"/>
  <c r="A13" i="1"/>
  <c r="L10" i="1"/>
  <c r="F6" i="3" s="1"/>
  <c r="K10" i="1"/>
  <c r="E6" i="3" s="1"/>
  <c r="J10" i="1"/>
  <c r="D6" i="3" s="1"/>
  <c r="A10" i="1"/>
  <c r="B6" i="3" s="1"/>
  <c r="G17" i="3" l="1"/>
  <c r="B22" i="3"/>
  <c r="B21" i="3"/>
  <c r="B24" i="3" s="1"/>
  <c r="I6" i="3"/>
  <c r="E21" i="3"/>
  <c r="D21" i="3"/>
  <c r="H6" i="3"/>
  <c r="F21" i="3"/>
  <c r="J6" i="3"/>
  <c r="G7" i="3"/>
  <c r="C22" i="3"/>
  <c r="I11" i="3"/>
  <c r="I16" i="3"/>
  <c r="G11" i="3"/>
  <c r="G16" i="3"/>
  <c r="H11" i="3"/>
  <c r="J11" i="3"/>
  <c r="H16" i="3"/>
  <c r="J16" i="3"/>
  <c r="G12" i="3"/>
  <c r="G6" i="3"/>
  <c r="B11" i="2"/>
  <c r="D11" i="2"/>
  <c r="F11" i="2"/>
  <c r="C21" i="3"/>
  <c r="C11" i="2"/>
  <c r="E11" i="2"/>
  <c r="G11" i="2"/>
  <c r="I11" i="2"/>
  <c r="G22" i="3" l="1"/>
  <c r="J21" i="3"/>
  <c r="J24" i="3" s="1"/>
  <c r="F24" i="3"/>
  <c r="H21" i="3"/>
  <c r="H24" i="3" s="1"/>
  <c r="D24" i="3"/>
  <c r="C24" i="3"/>
  <c r="G21" i="3"/>
  <c r="G24" i="3" s="1"/>
  <c r="E24" i="3"/>
  <c r="I21" i="3"/>
  <c r="I24" i="3" s="1"/>
</calcChain>
</file>

<file path=xl/sharedStrings.xml><?xml version="1.0" encoding="utf-8"?>
<sst xmlns="http://schemas.openxmlformats.org/spreadsheetml/2006/main" count="165" uniqueCount="89">
  <si>
    <t>Activité Cyclo VTT</t>
  </si>
  <si>
    <t>T1 Saison 2024-2025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</si>
  <si>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</si>
  <si>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</si>
  <si>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</si>
  <si>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</si>
  <si>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</si>
  <si>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</si>
  <si>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</si>
  <si>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</si>
  <si>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</si>
  <si>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</si>
  <si>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</si>
  <si>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Dénivelé</t>
  </si>
  <si>
    <t>Commentaire</t>
  </si>
  <si>
    <t>Bois de Baillarguet - Clapiers</t>
  </si>
  <si>
    <t>Poisson Pascale</t>
  </si>
  <si>
    <t>Non</t>
  </si>
  <si>
    <t>Très belle rando une crevaison sur  tubless non réparable a dû rentrer à pied</t>
  </si>
  <si>
    <t>Matelles Triadou Restinclières et +</t>
  </si>
  <si>
    <t>BACON Michel</t>
  </si>
  <si>
    <t>RAS</t>
  </si>
  <si>
    <t>Cazevieille via Vigie, Sica, NDDC et SJDC</t>
  </si>
  <si>
    <t>Villeneuve lès Maguelone</t>
  </si>
  <si>
    <t>Oui avec Don</t>
  </si>
  <si>
    <t>ChB, GeP, GiZ, JoP, GuK, MaL, MiQ, PaQ.</t>
  </si>
  <si>
    <t>Sommières</t>
  </si>
  <si>
    <t>AN-AP-CL- EJY-GP-KG-LM-NJ-PG-PC-ZG</t>
  </si>
  <si>
    <t>Les Avants, St Mathieu, La Salade, Le Triadou</t>
  </si>
  <si>
    <t xml:space="preserve">RiM, ChB. </t>
  </si>
  <si>
    <t>T2 Saison 2024-2025</t>
  </si>
  <si>
    <t xml:space="preserve">Baillarguet </t>
  </si>
  <si>
    <t>POISSON Pascale</t>
  </si>
  <si>
    <t>belle sortie -1 crevaison- BG-KG-KL-LJP-PTM-PC-PG</t>
  </si>
  <si>
    <t>Bois de Périé St Mathieu de Tréviers</t>
  </si>
  <si>
    <t>BG-BC-FG-KG-KL-LM-PTM-PC-PMJ-PG-RB</t>
  </si>
  <si>
    <t>Cazevieille</t>
  </si>
  <si>
    <t>Bacon Michel</t>
  </si>
  <si>
    <t>BG-FG-GP-KG-KL-PMT-PC-ZG</t>
  </si>
  <si>
    <t>Saugras</t>
  </si>
  <si>
    <t>Belle rando sous le soleil  AP-FG-LJP-MR-PMT-RB-ZG</t>
  </si>
  <si>
    <t>Aniane Arboras Montpeyroux Gignac</t>
  </si>
  <si>
    <t>CB-FG-GF-QM-PC-RB-RJL-ZG Belle rando accompagnement B Calvié appréciée</t>
  </si>
  <si>
    <t>T3 Saison 2024-2025</t>
  </si>
  <si>
    <t>Clapiers via Baillarguet</t>
  </si>
  <si>
    <t>Aniane Montpeyroux Jonquières Gignac</t>
  </si>
  <si>
    <t>parcours sur petites routes réalisé complètement en voiture</t>
  </si>
  <si>
    <t>St Laurent d'Aigouze</t>
  </si>
  <si>
    <t>parcours réalisé en partie sur sections2 jamais faites</t>
  </si>
  <si>
    <t>Saison 2024-2025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</si>
  <si>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</si>
  <si>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</si>
  <si>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</si>
  <si>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</si>
  <si>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</si>
  <si>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</si>
  <si>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</si>
  <si>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</si>
  <si>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</si>
  <si>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</si>
  <si>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VTC</t>
  </si>
  <si>
    <t xml:space="preserve">Reconnaissance </t>
  </si>
  <si>
    <t>Récapitulatif Saison 2024-2025</t>
  </si>
  <si>
    <t xml:space="preserve">Tous les groupes </t>
  </si>
  <si>
    <t xml:space="preserve">Plus grand nombre de participants dans une sortie :  </t>
  </si>
  <si>
    <t>trop de vent</t>
  </si>
  <si>
    <t>vacances scolaires</t>
  </si>
  <si>
    <t>annulation méteo</t>
  </si>
  <si>
    <t>pas d'animateur disponible</t>
  </si>
  <si>
    <t>mauvaise météo</t>
  </si>
  <si>
    <t>vent violent</t>
  </si>
  <si>
    <t>accompagnée par Bernard Calvié</t>
  </si>
  <si>
    <t>La Grande Motte Le Caylar</t>
  </si>
  <si>
    <t>BG-CL-CB-PC-QP-QM-UPY</t>
  </si>
  <si>
    <t>Mauguio</t>
  </si>
  <si>
    <t>Mauguio - Les cabanes de Lansargues</t>
  </si>
  <si>
    <t>FG-KL-LM-MR-QP-PG-PC-RB-RJL-YPY</t>
  </si>
  <si>
    <t>Lauret</t>
  </si>
  <si>
    <t xml:space="preserve">Poisson pascale </t>
  </si>
  <si>
    <t>Chute plaie à  la main - BG-EJY-FG-LM-PC-QP-PTM</t>
  </si>
  <si>
    <t>Calvié Bernard</t>
  </si>
  <si>
    <t>parcours Bernard Calvié - BC-CL-EJY-KL-PTM-PC-UPY</t>
  </si>
  <si>
    <t>Etang de Thau</t>
  </si>
  <si>
    <t>Salagou - commune d'Octon</t>
  </si>
  <si>
    <t>Néant</t>
  </si>
  <si>
    <t>Appellation FFC: niveau rouge</t>
  </si>
  <si>
    <t>Salagou</t>
  </si>
  <si>
    <t>Jean Pierre Paul</t>
  </si>
  <si>
    <t>CB-GC-JPP-KL-LM-PP-PC-PM-UJY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</si>
</sst>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8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EEEEEE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14" fontId="7" fillId="7" borderId="2" xfId="0" applyNumberFormat="1" applyFont="1" applyFill="1" applyBorder="1" applyAlignment="1">
      <alignment horizontal="center"/>
    </xf>
    <xf numFmtId="14" fontId="7" fillId="8" borderId="2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4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opLeftCell="A22" workbookViewId="0">
      <selection activeCell="A37" sqref="A37:XFD37"/>
    </sheetView>
  </sheetViews>
  <sheetFormatPr baseColWidth="10" defaultColWidth="11.7109375" defaultRowHeight="12.75" x14ac:dyDescent="0.2"/>
  <cols>
    <col min="1" max="1" width="5.5703125" style="1" customWidth="1"/>
    <col min="2" max="2" width="10.42578125" style="2" customWidth="1"/>
    <col min="3" max="3" width="38.85546875" customWidth="1"/>
    <col min="4" max="4" width="9.42578125" style="1" customWidth="1"/>
    <col min="5" max="5" width="17" customWidth="1"/>
    <col min="6" max="6" width="18.7109375" style="1" customWidth="1"/>
    <col min="7" max="7" width="13" style="1" customWidth="1"/>
    <col min="8" max="8" width="18.7109375" style="1" customWidth="1"/>
    <col min="9" max="9" width="17.85546875" style="1" customWidth="1"/>
    <col min="10" max="10" width="11.140625" style="1" customWidth="1"/>
    <col min="11" max="11" width="4.42578125" style="1" customWidth="1"/>
    <col min="12" max="12" width="8.5703125" style="1" customWidth="1"/>
    <col min="13" max="13" width="25.7109375" style="1" customWidth="1"/>
    <col min="14" max="23" width="11.5703125" style="1" customWidth="1"/>
  </cols>
  <sheetData>
    <row r="1" spans="1:23" ht="25.5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3" ht="25.5" x14ac:dyDescent="0.3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3" x14ac:dyDescent="0.2">
      <c r="A3" s="3" t="s">
        <v>2</v>
      </c>
      <c r="B3" s="4" t="s">
        <v>3</v>
      </c>
      <c r="C3" s="5" t="s">
        <v>4</v>
      </c>
      <c r="D3" s="3" t="s">
        <v>5</v>
      </c>
      <c r="E3" s="5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23" ht="38.25" x14ac:dyDescent="0.2">
      <c r="A4" s="6">
        <v>1</v>
      </c>
      <c r="B4" s="7">
        <v>45548</v>
      </c>
      <c r="C4" s="8" t="s">
        <v>15</v>
      </c>
      <c r="D4" s="9">
        <v>0</v>
      </c>
      <c r="E4" s="8" t="s">
        <v>16</v>
      </c>
      <c r="F4" s="9" t="s">
        <v>17</v>
      </c>
      <c r="G4" s="9"/>
      <c r="H4" s="9"/>
      <c r="I4" s="9"/>
      <c r="J4" s="9">
        <v>10</v>
      </c>
      <c r="K4" s="9">
        <v>28</v>
      </c>
      <c r="L4" s="9">
        <v>271</v>
      </c>
      <c r="M4" s="10" t="s">
        <v>18</v>
      </c>
      <c r="T4"/>
      <c r="U4"/>
      <c r="V4"/>
      <c r="W4"/>
    </row>
    <row r="5" spans="1:23" x14ac:dyDescent="0.2">
      <c r="A5" s="11">
        <v>1</v>
      </c>
      <c r="B5" s="7">
        <v>45562</v>
      </c>
      <c r="C5" s="8" t="s">
        <v>19</v>
      </c>
      <c r="D5" s="9">
        <v>0</v>
      </c>
      <c r="E5" s="8" t="s">
        <v>20</v>
      </c>
      <c r="F5" s="9" t="s">
        <v>17</v>
      </c>
      <c r="G5" s="9"/>
      <c r="H5" s="9"/>
      <c r="I5" s="9"/>
      <c r="J5" s="9">
        <v>10</v>
      </c>
      <c r="K5" s="9">
        <v>31</v>
      </c>
      <c r="L5" s="9">
        <v>260</v>
      </c>
      <c r="M5" s="9" t="s">
        <v>21</v>
      </c>
      <c r="T5"/>
      <c r="U5"/>
      <c r="V5"/>
      <c r="W5"/>
    </row>
    <row r="6" spans="1:23" x14ac:dyDescent="0.2">
      <c r="A6" s="6">
        <v>1</v>
      </c>
      <c r="B6" s="7">
        <v>45576</v>
      </c>
      <c r="C6" s="8" t="s">
        <v>22</v>
      </c>
      <c r="D6" s="9">
        <v>0</v>
      </c>
      <c r="E6" s="8" t="s">
        <v>20</v>
      </c>
      <c r="F6" s="9" t="s">
        <v>17</v>
      </c>
      <c r="G6" s="8"/>
      <c r="H6" s="9"/>
      <c r="I6" s="9"/>
      <c r="J6" s="9">
        <v>4</v>
      </c>
      <c r="K6" s="9">
        <v>42</v>
      </c>
      <c r="L6" s="9">
        <v>300</v>
      </c>
      <c r="M6" s="9" t="s">
        <v>21</v>
      </c>
      <c r="V6"/>
      <c r="W6"/>
    </row>
    <row r="7" spans="1:23" ht="25.5" x14ac:dyDescent="0.2">
      <c r="A7" s="11">
        <v>1</v>
      </c>
      <c r="B7" s="7">
        <v>45604</v>
      </c>
      <c r="C7" s="8" t="s">
        <v>23</v>
      </c>
      <c r="D7" s="9">
        <v>46</v>
      </c>
      <c r="E7" s="8" t="s">
        <v>20</v>
      </c>
      <c r="F7" s="9" t="s">
        <v>24</v>
      </c>
      <c r="G7" s="8"/>
      <c r="H7" s="8"/>
      <c r="I7" s="8"/>
      <c r="J7" s="9">
        <v>9</v>
      </c>
      <c r="K7" s="9">
        <v>35</v>
      </c>
      <c r="L7" s="9">
        <v>100</v>
      </c>
      <c r="M7" s="10" t="s">
        <v>25</v>
      </c>
    </row>
    <row r="8" spans="1:23" ht="25.5" x14ac:dyDescent="0.2">
      <c r="A8" s="6">
        <v>1</v>
      </c>
      <c r="B8" s="7">
        <v>45611</v>
      </c>
      <c r="C8" s="8" t="s">
        <v>26</v>
      </c>
      <c r="D8" s="9">
        <v>70</v>
      </c>
      <c r="E8" s="8" t="s">
        <v>16</v>
      </c>
      <c r="F8" s="9" t="s">
        <v>24</v>
      </c>
      <c r="G8" s="8"/>
      <c r="H8" s="8"/>
      <c r="I8" s="8"/>
      <c r="J8" s="9">
        <v>12</v>
      </c>
      <c r="K8" s="9">
        <v>38</v>
      </c>
      <c r="L8" s="9">
        <v>413</v>
      </c>
      <c r="M8" s="10" t="s">
        <v>27</v>
      </c>
    </row>
    <row r="9" spans="1:23" x14ac:dyDescent="0.2">
      <c r="A9" s="11">
        <v>1</v>
      </c>
      <c r="B9" s="12">
        <v>45637</v>
      </c>
      <c r="C9" s="8" t="s">
        <v>28</v>
      </c>
      <c r="D9" s="9">
        <v>0</v>
      </c>
      <c r="E9" s="8" t="s">
        <v>20</v>
      </c>
      <c r="F9" s="9" t="s">
        <v>17</v>
      </c>
      <c r="G9" s="8"/>
      <c r="H9" s="8"/>
      <c r="I9" s="8"/>
      <c r="J9" s="9">
        <v>2</v>
      </c>
      <c r="K9" s="9">
        <v>42</v>
      </c>
      <c r="L9" s="9">
        <v>400</v>
      </c>
      <c r="M9" s="9" t="s">
        <v>29</v>
      </c>
    </row>
    <row r="10" spans="1:23" x14ac:dyDescent="0.2">
      <c r="A10" s="13">
        <f>SUM(A4:A9)</f>
        <v>6</v>
      </c>
      <c r="B10" s="14"/>
      <c r="C10" s="15"/>
      <c r="D10" s="13"/>
      <c r="E10" s="15"/>
      <c r="F10" s="13"/>
      <c r="G10" s="13"/>
      <c r="H10" s="13"/>
      <c r="I10" s="13"/>
      <c r="J10" s="13">
        <f>SUM(J4:J9)</f>
        <v>47</v>
      </c>
      <c r="K10" s="13">
        <f>SUM(K4:K9)</f>
        <v>216</v>
      </c>
      <c r="L10" s="13">
        <f>SUM(L4:L9)</f>
        <v>1744</v>
      </c>
      <c r="M10" s="13"/>
    </row>
    <row r="12" spans="1:23" ht="25.5" x14ac:dyDescent="0.35">
      <c r="A12" s="70" t="s">
        <v>30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23" x14ac:dyDescent="0.2">
      <c r="A13" s="3" t="str">
        <f>3:3</f>
        <v>Faite</v>
      </c>
      <c r="B13" s="4" t="s">
        <v>3</v>
      </c>
      <c r="C13" s="5" t="str">
        <f t="shared" ref="C13:M13" si="0">C3</f>
        <v>Lieu de la mission</v>
      </c>
      <c r="D13" s="3" t="str">
        <f t="shared" si="0"/>
        <v>Trajet A/R</v>
      </c>
      <c r="E13" s="5" t="str">
        <f t="shared" si="0"/>
        <v>Animateur n°1</v>
      </c>
      <c r="F13" s="3" t="str">
        <f t="shared" si="0"/>
        <v>Véhicule Animateur 1</v>
      </c>
      <c r="G13" s="3" t="str">
        <f t="shared" si="0"/>
        <v>Animateur n°2</v>
      </c>
      <c r="H13" s="3" t="str">
        <f t="shared" si="0"/>
        <v>Véhicule Animateur 2</v>
      </c>
      <c r="I13" s="3" t="str">
        <f t="shared" si="0"/>
        <v>Animateur n°3</v>
      </c>
      <c r="J13" s="3" t="str">
        <f t="shared" si="0"/>
        <v>Participants</v>
      </c>
      <c r="K13" s="3" t="str">
        <f t="shared" si="0"/>
        <v>Km</v>
      </c>
      <c r="L13" s="3" t="str">
        <f t="shared" si="0"/>
        <v>Dénivelé</v>
      </c>
      <c r="M13" s="3" t="str">
        <f t="shared" si="0"/>
        <v>Commentaire</v>
      </c>
    </row>
    <row r="14" spans="1:23" ht="25.5" x14ac:dyDescent="0.2">
      <c r="A14" s="3">
        <v>1</v>
      </c>
      <c r="B14" s="7">
        <v>45667</v>
      </c>
      <c r="C14" s="8" t="s">
        <v>31</v>
      </c>
      <c r="D14" s="9">
        <v>0</v>
      </c>
      <c r="E14" s="8" t="s">
        <v>32</v>
      </c>
      <c r="F14" s="9" t="s">
        <v>17</v>
      </c>
      <c r="G14" s="8"/>
      <c r="H14" s="8"/>
      <c r="I14" s="8"/>
      <c r="J14" s="9">
        <v>8</v>
      </c>
      <c r="K14" s="9">
        <v>30</v>
      </c>
      <c r="L14" s="9">
        <v>337</v>
      </c>
      <c r="M14" s="10" t="s">
        <v>33</v>
      </c>
    </row>
    <row r="15" spans="1:23" ht="25.5" x14ac:dyDescent="0.2">
      <c r="A15" s="3">
        <v>1</v>
      </c>
      <c r="B15" s="7">
        <v>45674</v>
      </c>
      <c r="C15" s="8" t="s">
        <v>34</v>
      </c>
      <c r="D15" s="9">
        <v>0</v>
      </c>
      <c r="E15" s="8" t="s">
        <v>16</v>
      </c>
      <c r="F15" s="9" t="s">
        <v>17</v>
      </c>
      <c r="G15" s="8"/>
      <c r="H15" s="9"/>
      <c r="I15" s="8"/>
      <c r="J15" s="9">
        <v>13</v>
      </c>
      <c r="K15" s="9">
        <v>32</v>
      </c>
      <c r="L15" s="9">
        <v>320</v>
      </c>
      <c r="M15" s="10" t="s">
        <v>35</v>
      </c>
    </row>
    <row r="16" spans="1:23" ht="25.5" x14ac:dyDescent="0.2">
      <c r="A16" s="3">
        <v>1</v>
      </c>
      <c r="B16" s="7">
        <v>45681</v>
      </c>
      <c r="C16" s="8" t="s">
        <v>36</v>
      </c>
      <c r="D16" s="9">
        <v>0</v>
      </c>
      <c r="E16" s="8" t="s">
        <v>16</v>
      </c>
      <c r="F16" s="9" t="s">
        <v>17</v>
      </c>
      <c r="G16" s="8" t="s">
        <v>37</v>
      </c>
      <c r="H16" s="9" t="s">
        <v>17</v>
      </c>
      <c r="I16" s="8"/>
      <c r="J16" s="9">
        <v>10</v>
      </c>
      <c r="K16" s="9">
        <v>38</v>
      </c>
      <c r="L16" s="9">
        <v>551</v>
      </c>
      <c r="M16" s="10" t="s">
        <v>38</v>
      </c>
    </row>
    <row r="17" spans="1:13" ht="25.5" x14ac:dyDescent="0.2">
      <c r="A17" s="3">
        <v>1</v>
      </c>
      <c r="B17" s="7">
        <v>45688</v>
      </c>
      <c r="C17" s="8" t="s">
        <v>39</v>
      </c>
      <c r="D17" s="9">
        <v>0</v>
      </c>
      <c r="E17" s="8" t="s">
        <v>16</v>
      </c>
      <c r="F17" s="9" t="s">
        <v>17</v>
      </c>
      <c r="G17" s="8"/>
      <c r="H17" s="9"/>
      <c r="I17" s="8"/>
      <c r="J17" s="9">
        <v>8</v>
      </c>
      <c r="K17" s="9">
        <v>32</v>
      </c>
      <c r="L17" s="9">
        <v>554</v>
      </c>
      <c r="M17" s="10" t="s">
        <v>40</v>
      </c>
    </row>
    <row r="18" spans="1:13" x14ac:dyDescent="0.2">
      <c r="A18" s="45">
        <v>0</v>
      </c>
      <c r="B18" s="55">
        <v>45695</v>
      </c>
      <c r="C18" s="46">
        <v>0</v>
      </c>
      <c r="D18" s="47">
        <v>0</v>
      </c>
      <c r="E18" s="46">
        <v>0</v>
      </c>
      <c r="F18" s="47" t="s">
        <v>17</v>
      </c>
      <c r="G18" s="46">
        <v>0</v>
      </c>
      <c r="H18" s="47" t="s">
        <v>17</v>
      </c>
      <c r="I18" s="46"/>
      <c r="J18" s="47">
        <v>0</v>
      </c>
      <c r="K18" s="47">
        <v>0</v>
      </c>
      <c r="L18" s="47">
        <v>0</v>
      </c>
      <c r="M18" s="56" t="s">
        <v>65</v>
      </c>
    </row>
    <row r="19" spans="1:13" ht="51" x14ac:dyDescent="0.2">
      <c r="A19" s="3">
        <v>1</v>
      </c>
      <c r="B19" s="7">
        <v>45702</v>
      </c>
      <c r="C19" s="8" t="s">
        <v>41</v>
      </c>
      <c r="D19" s="9">
        <v>60</v>
      </c>
      <c r="E19" s="8" t="s">
        <v>16</v>
      </c>
      <c r="F19" s="9" t="s">
        <v>24</v>
      </c>
      <c r="G19" s="8"/>
      <c r="H19" s="9"/>
      <c r="I19" s="8"/>
      <c r="J19" s="9">
        <v>9</v>
      </c>
      <c r="K19" s="9">
        <v>42</v>
      </c>
      <c r="L19" s="9">
        <v>469</v>
      </c>
      <c r="M19" s="10" t="s">
        <v>42</v>
      </c>
    </row>
    <row r="20" spans="1:13" x14ac:dyDescent="0.2">
      <c r="A20" s="57">
        <v>0</v>
      </c>
      <c r="B20" s="54">
        <v>45709</v>
      </c>
      <c r="C20" s="48">
        <v>0</v>
      </c>
      <c r="D20" s="49">
        <v>0</v>
      </c>
      <c r="E20" s="48">
        <v>0</v>
      </c>
      <c r="F20" s="49" t="s">
        <v>17</v>
      </c>
      <c r="G20" s="49">
        <v>0</v>
      </c>
      <c r="H20" s="50" t="s">
        <v>17</v>
      </c>
      <c r="I20" s="50"/>
      <c r="J20" s="50">
        <v>0</v>
      </c>
      <c r="K20" s="50">
        <v>0</v>
      </c>
      <c r="L20" s="50">
        <v>0</v>
      </c>
      <c r="M20" s="50" t="s">
        <v>66</v>
      </c>
    </row>
    <row r="21" spans="1:13" x14ac:dyDescent="0.2">
      <c r="A21" s="58">
        <v>0</v>
      </c>
      <c r="B21" s="54">
        <v>45716</v>
      </c>
      <c r="C21" s="51">
        <v>0</v>
      </c>
      <c r="D21" s="52">
        <v>0</v>
      </c>
      <c r="E21" s="51">
        <v>0</v>
      </c>
      <c r="F21" s="52" t="s">
        <v>17</v>
      </c>
      <c r="G21" s="52">
        <v>0</v>
      </c>
      <c r="H21" s="52" t="s">
        <v>17</v>
      </c>
      <c r="I21" s="52">
        <v>0</v>
      </c>
      <c r="J21" s="52">
        <v>0</v>
      </c>
      <c r="K21" s="52">
        <v>0</v>
      </c>
      <c r="L21" s="52">
        <v>0</v>
      </c>
      <c r="M21" s="53" t="s">
        <v>66</v>
      </c>
    </row>
    <row r="22" spans="1:13" x14ac:dyDescent="0.2">
      <c r="A22" s="58">
        <v>0</v>
      </c>
      <c r="B22" s="54">
        <v>45723</v>
      </c>
      <c r="C22" s="51">
        <v>0</v>
      </c>
      <c r="D22" s="52">
        <v>0</v>
      </c>
      <c r="E22" s="51">
        <v>0</v>
      </c>
      <c r="F22" s="52" t="s">
        <v>17</v>
      </c>
      <c r="G22" s="52">
        <v>0</v>
      </c>
      <c r="H22" s="52" t="s">
        <v>17</v>
      </c>
      <c r="I22" s="52"/>
      <c r="J22" s="52">
        <v>0</v>
      </c>
      <c r="K22" s="52">
        <v>0</v>
      </c>
      <c r="L22" s="52">
        <v>0</v>
      </c>
      <c r="M22" s="53" t="s">
        <v>67</v>
      </c>
    </row>
    <row r="23" spans="1:13" x14ac:dyDescent="0.2">
      <c r="A23" s="58">
        <v>0</v>
      </c>
      <c r="B23" s="54">
        <v>45730</v>
      </c>
      <c r="C23" s="51">
        <v>0</v>
      </c>
      <c r="D23" s="52">
        <v>0</v>
      </c>
      <c r="E23" s="51">
        <v>0</v>
      </c>
      <c r="F23" s="52" t="s">
        <v>17</v>
      </c>
      <c r="G23" s="52">
        <v>0</v>
      </c>
      <c r="H23" s="52" t="s">
        <v>17</v>
      </c>
      <c r="I23" s="52"/>
      <c r="J23" s="52">
        <v>0</v>
      </c>
      <c r="K23" s="52">
        <v>0</v>
      </c>
      <c r="L23" s="52">
        <v>0</v>
      </c>
      <c r="M23" s="53" t="s">
        <v>68</v>
      </c>
    </row>
    <row r="24" spans="1:13" x14ac:dyDescent="0.2">
      <c r="A24" s="58">
        <v>0</v>
      </c>
      <c r="B24" s="54">
        <v>45737</v>
      </c>
      <c r="C24" s="51">
        <v>0</v>
      </c>
      <c r="D24" s="52">
        <v>0</v>
      </c>
      <c r="E24" s="51">
        <v>0</v>
      </c>
      <c r="F24" s="52" t="s">
        <v>17</v>
      </c>
      <c r="G24" s="52">
        <v>0</v>
      </c>
      <c r="H24" s="52" t="s">
        <v>17</v>
      </c>
      <c r="I24" s="52"/>
      <c r="J24" s="52">
        <v>0</v>
      </c>
      <c r="K24" s="52">
        <v>0</v>
      </c>
      <c r="L24" s="52">
        <v>0</v>
      </c>
      <c r="M24" s="53" t="s">
        <v>69</v>
      </c>
    </row>
    <row r="25" spans="1:13" x14ac:dyDescent="0.2">
      <c r="A25" s="58">
        <v>0</v>
      </c>
      <c r="B25" s="54">
        <v>45744</v>
      </c>
      <c r="C25" s="51">
        <v>0</v>
      </c>
      <c r="D25" s="52">
        <v>0</v>
      </c>
      <c r="E25" s="51">
        <v>0</v>
      </c>
      <c r="F25" s="52" t="s">
        <v>17</v>
      </c>
      <c r="G25" s="52">
        <v>0</v>
      </c>
      <c r="H25" s="52" t="s">
        <v>17</v>
      </c>
      <c r="I25" s="52"/>
      <c r="J25" s="52">
        <v>0</v>
      </c>
      <c r="K25" s="52">
        <v>0</v>
      </c>
      <c r="L25" s="52">
        <v>0</v>
      </c>
      <c r="M25" s="53" t="s">
        <v>70</v>
      </c>
    </row>
    <row r="26" spans="1:13" x14ac:dyDescent="0.2">
      <c r="A26" s="13">
        <f>SUM(A14:A25)</f>
        <v>5</v>
      </c>
      <c r="B26" s="14"/>
      <c r="C26" s="15"/>
      <c r="D26" s="13"/>
      <c r="E26" s="15"/>
      <c r="F26" s="13"/>
      <c r="G26" s="13"/>
      <c r="H26" s="13"/>
      <c r="I26" s="13"/>
      <c r="J26" s="13">
        <f>SUM(J14:J25)</f>
        <v>48</v>
      </c>
      <c r="K26" s="13">
        <f>SUM(K14:K25)</f>
        <v>174</v>
      </c>
      <c r="L26" s="13">
        <f>SUM(L14:L25)</f>
        <v>2231</v>
      </c>
      <c r="M26" s="13"/>
    </row>
    <row r="28" spans="1:13" ht="25.5" x14ac:dyDescent="0.35">
      <c r="A28" s="70" t="s">
        <v>43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x14ac:dyDescent="0.2">
      <c r="A29" s="59" t="s">
        <v>2</v>
      </c>
      <c r="B29" s="7" t="str">
        <f t="shared" ref="B29:M29" si="1">B3</f>
        <v>Date</v>
      </c>
      <c r="C29" s="8" t="str">
        <f t="shared" si="1"/>
        <v>Lieu de la mission</v>
      </c>
      <c r="D29" s="9" t="str">
        <f t="shared" si="1"/>
        <v>Trajet A/R</v>
      </c>
      <c r="E29" s="8" t="str">
        <f t="shared" si="1"/>
        <v>Animateur n°1</v>
      </c>
      <c r="F29" s="9" t="str">
        <f t="shared" si="1"/>
        <v>Véhicule Animateur 1</v>
      </c>
      <c r="G29" s="9" t="str">
        <f t="shared" si="1"/>
        <v>Animateur n°2</v>
      </c>
      <c r="H29" s="9" t="str">
        <f t="shared" si="1"/>
        <v>Véhicule Animateur 2</v>
      </c>
      <c r="I29" s="9" t="str">
        <f t="shared" si="1"/>
        <v>Animateur n°3</v>
      </c>
      <c r="J29" s="9" t="str">
        <f t="shared" si="1"/>
        <v>Participants</v>
      </c>
      <c r="K29" s="9" t="str">
        <f t="shared" si="1"/>
        <v>Km</v>
      </c>
      <c r="L29" s="9" t="str">
        <f t="shared" si="1"/>
        <v>Dénivelé</v>
      </c>
      <c r="M29" s="9" t="str">
        <f t="shared" si="1"/>
        <v>Commentaire</v>
      </c>
    </row>
    <row r="30" spans="1:13" ht="25.5" x14ac:dyDescent="0.2">
      <c r="A30" s="60">
        <v>1</v>
      </c>
      <c r="B30" s="27">
        <v>45751</v>
      </c>
      <c r="C30" s="18" t="s">
        <v>36</v>
      </c>
      <c r="D30" s="17">
        <v>0</v>
      </c>
      <c r="E30" s="18" t="s">
        <v>16</v>
      </c>
      <c r="F30" s="17" t="s">
        <v>17</v>
      </c>
      <c r="G30" s="17">
        <v>0</v>
      </c>
      <c r="H30" s="17" t="s">
        <v>17</v>
      </c>
      <c r="I30" s="17"/>
      <c r="J30" s="17">
        <v>7</v>
      </c>
      <c r="K30" s="17">
        <v>40</v>
      </c>
      <c r="L30" s="17">
        <v>667</v>
      </c>
      <c r="M30" s="28" t="s">
        <v>71</v>
      </c>
    </row>
    <row r="31" spans="1:13" x14ac:dyDescent="0.2">
      <c r="A31" s="60">
        <v>1</v>
      </c>
      <c r="B31" s="27">
        <v>45758</v>
      </c>
      <c r="C31" s="18" t="s">
        <v>72</v>
      </c>
      <c r="D31" s="17">
        <v>50</v>
      </c>
      <c r="E31" s="18" t="s">
        <v>16</v>
      </c>
      <c r="F31" s="17" t="s">
        <v>24</v>
      </c>
      <c r="G31" s="17">
        <v>0</v>
      </c>
      <c r="H31" s="17" t="s">
        <v>17</v>
      </c>
      <c r="I31" s="17">
        <v>0</v>
      </c>
      <c r="J31" s="17">
        <v>8</v>
      </c>
      <c r="K31" s="17">
        <v>56</v>
      </c>
      <c r="L31" s="17">
        <v>137</v>
      </c>
      <c r="M31" s="28" t="s">
        <v>73</v>
      </c>
    </row>
    <row r="32" spans="1:13" ht="25.5" x14ac:dyDescent="0.2">
      <c r="A32" s="60">
        <v>1</v>
      </c>
      <c r="B32" s="27">
        <v>45779</v>
      </c>
      <c r="C32" s="18" t="s">
        <v>75</v>
      </c>
      <c r="D32" s="17">
        <v>60</v>
      </c>
      <c r="E32" s="18" t="s">
        <v>16</v>
      </c>
      <c r="F32" s="17" t="s">
        <v>24</v>
      </c>
      <c r="G32" s="17">
        <v>0</v>
      </c>
      <c r="H32" s="17" t="s">
        <v>17</v>
      </c>
      <c r="I32" s="17"/>
      <c r="J32" s="17">
        <v>11</v>
      </c>
      <c r="K32" s="17">
        <v>46</v>
      </c>
      <c r="L32" s="17">
        <v>58</v>
      </c>
      <c r="M32" s="28" t="s">
        <v>76</v>
      </c>
    </row>
    <row r="33" spans="1:13" ht="25.5" x14ac:dyDescent="0.2">
      <c r="A33" s="60">
        <v>1</v>
      </c>
      <c r="B33" s="27">
        <v>45800</v>
      </c>
      <c r="C33" s="18" t="s">
        <v>77</v>
      </c>
      <c r="D33" s="17">
        <v>0</v>
      </c>
      <c r="E33" s="18" t="s">
        <v>78</v>
      </c>
      <c r="F33" s="17" t="s">
        <v>17</v>
      </c>
      <c r="G33" s="17">
        <v>0</v>
      </c>
      <c r="H33" s="17" t="s">
        <v>17</v>
      </c>
      <c r="I33" s="17"/>
      <c r="J33" s="17">
        <v>8</v>
      </c>
      <c r="K33" s="17">
        <v>56</v>
      </c>
      <c r="L33" s="17">
        <v>159</v>
      </c>
      <c r="M33" s="28" t="s">
        <v>79</v>
      </c>
    </row>
    <row r="34" spans="1:13" ht="25.5" x14ac:dyDescent="0.2">
      <c r="A34" s="60">
        <v>1</v>
      </c>
      <c r="B34" s="27">
        <v>45807</v>
      </c>
      <c r="C34" s="18" t="s">
        <v>82</v>
      </c>
      <c r="D34" s="17">
        <v>88</v>
      </c>
      <c r="E34" s="18" t="s">
        <v>16</v>
      </c>
      <c r="F34" s="17" t="s">
        <v>24</v>
      </c>
      <c r="G34" s="17" t="s">
        <v>80</v>
      </c>
      <c r="H34" s="17" t="s">
        <v>24</v>
      </c>
      <c r="I34" s="17"/>
      <c r="J34" s="17">
        <v>9</v>
      </c>
      <c r="K34" s="17">
        <v>63</v>
      </c>
      <c r="L34" s="17">
        <v>496</v>
      </c>
      <c r="M34" s="28" t="s">
        <v>81</v>
      </c>
    </row>
    <row r="35" spans="1:13" x14ac:dyDescent="0.2">
      <c r="A35" s="60">
        <v>1</v>
      </c>
      <c r="B35" s="27">
        <v>45814</v>
      </c>
      <c r="C35" s="18" t="s">
        <v>83</v>
      </c>
      <c r="D35" s="17">
        <v>104</v>
      </c>
      <c r="E35" s="18" t="s">
        <v>37</v>
      </c>
      <c r="F35" s="17" t="s">
        <v>24</v>
      </c>
      <c r="G35" s="17" t="s">
        <v>84</v>
      </c>
      <c r="H35" s="17" t="s">
        <v>17</v>
      </c>
      <c r="I35" s="17"/>
      <c r="J35" s="17">
        <v>2</v>
      </c>
      <c r="K35" s="17">
        <v>32</v>
      </c>
      <c r="L35" s="17">
        <v>400</v>
      </c>
      <c r="M35" s="17" t="s">
        <v>85</v>
      </c>
    </row>
    <row r="36" spans="1:13" ht="25.5" x14ac:dyDescent="0.2">
      <c r="A36" s="60">
        <v>1</v>
      </c>
      <c r="B36" s="27">
        <v>45814</v>
      </c>
      <c r="C36" s="18" t="s">
        <v>86</v>
      </c>
      <c r="D36" s="17">
        <v>104</v>
      </c>
      <c r="E36" s="18" t="s">
        <v>16</v>
      </c>
      <c r="F36" s="17" t="s">
        <v>24</v>
      </c>
      <c r="G36" s="17" t="s">
        <v>80</v>
      </c>
      <c r="H36" s="17" t="s">
        <v>17</v>
      </c>
      <c r="I36" s="17" t="s">
        <v>87</v>
      </c>
      <c r="J36" s="17">
        <v>9</v>
      </c>
      <c r="K36" s="17">
        <v>31</v>
      </c>
      <c r="L36" s="17">
        <v>401</v>
      </c>
      <c r="M36" s="28" t="s">
        <v>88</v>
      </c>
    </row>
    <row r="37" spans="1:13" x14ac:dyDescent="0.2">
      <c r="A37" s="13">
        <f>SUM(A30:A36)</f>
        <v>7</v>
      </c>
      <c r="B37" s="14"/>
      <c r="C37" s="15"/>
      <c r="D37" s="13">
        <f>SUM(D30:D36)</f>
        <v>406</v>
      </c>
      <c r="E37" s="15"/>
      <c r="F37" s="13"/>
      <c r="G37" s="13"/>
      <c r="H37" s="13"/>
      <c r="I37" s="13"/>
      <c r="J37" s="13">
        <f>SUM(J30:J36)</f>
        <v>54</v>
      </c>
      <c r="K37" s="13">
        <f>SUM(K30:K36)</f>
        <v>324</v>
      </c>
      <c r="L37" s="13">
        <f>SUM(L30:L36)</f>
        <v>2318</v>
      </c>
      <c r="M37" s="13"/>
    </row>
    <row r="41" spans="1:13" x14ac:dyDescent="0.2">
      <c r="J41" s="19"/>
      <c r="K41" s="19"/>
      <c r="L41" s="19"/>
    </row>
  </sheetData>
  <mergeCells count="4">
    <mergeCell ref="A1:M1"/>
    <mergeCell ref="A2:M2"/>
    <mergeCell ref="A12:M12"/>
    <mergeCell ref="A28:M28"/>
  </mergeCells>
  <conditionalFormatting sqref="A4:A9 A14:A25 A30:A36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workbookViewId="0">
      <selection activeCell="F28" sqref="F28"/>
    </sheetView>
  </sheetViews>
  <sheetFormatPr baseColWidth="10" defaultColWidth="11.7109375" defaultRowHeight="12.75" x14ac:dyDescent="0.2"/>
  <cols>
    <col min="1" max="1" width="5.5703125" style="1" customWidth="1"/>
    <col min="2" max="2" width="10.28515625" style="2" customWidth="1"/>
    <col min="3" max="3" width="33.85546875" customWidth="1"/>
    <col min="4" max="4" width="9.42578125" style="1" customWidth="1"/>
    <col min="5" max="5" width="17" customWidth="1"/>
    <col min="6" max="6" width="18.7109375" customWidth="1"/>
    <col min="7" max="8" width="13" customWidth="1"/>
    <col min="9" max="9" width="48.42578125" style="20" customWidth="1"/>
  </cols>
  <sheetData>
    <row r="1" spans="1:9" ht="25.5" x14ac:dyDescent="0.35">
      <c r="A1" s="69" t="str">
        <f>'VTT de Rando'!A1</f>
        <v>Activité Cyclo VTT</v>
      </c>
      <c r="B1" s="69"/>
      <c r="C1" s="69"/>
      <c r="D1" s="69"/>
      <c r="E1" s="69"/>
      <c r="F1" s="69"/>
      <c r="G1" s="69"/>
      <c r="H1" s="69"/>
      <c r="I1" s="69"/>
    </row>
    <row r="2" spans="1:9" ht="25.5" x14ac:dyDescent="0.35">
      <c r="A2" s="72" t="str">
        <f>'VTT de Rando'!A2</f>
        <v>T1 Saison 2024-2025</v>
      </c>
      <c r="B2" s="72"/>
      <c r="C2" s="72"/>
      <c r="D2" s="72"/>
      <c r="E2" s="72"/>
      <c r="F2" s="72"/>
      <c r="G2" s="72"/>
      <c r="H2" s="72"/>
      <c r="I2" s="72"/>
    </row>
    <row r="3" spans="1:9" x14ac:dyDescent="0.2">
      <c r="A3" s="3" t="s">
        <v>2</v>
      </c>
      <c r="B3" s="4" t="str">
        <f>'VTT de Rando'!B3</f>
        <v>Date</v>
      </c>
      <c r="C3" s="5" t="str">
        <f>'VTT de Rando'!C3</f>
        <v>Lieu de la mission</v>
      </c>
      <c r="D3" s="3" t="str">
        <f>'VTT de Rando'!D3</f>
        <v>Trajet A/R</v>
      </c>
      <c r="E3" s="5" t="str">
        <f>'VTT de Rando'!E3</f>
        <v>Animateur n°1</v>
      </c>
      <c r="F3" s="5" t="str">
        <f>'VTT de Rando'!F3</f>
        <v>Véhicule Animateur 1</v>
      </c>
      <c r="G3" s="5" t="str">
        <f>'VTT de Rando'!G3</f>
        <v>Animateur n°2</v>
      </c>
      <c r="H3" s="5" t="str">
        <f>'VTT de Rando'!I3</f>
        <v>Animateur n°3</v>
      </c>
      <c r="I3" s="21" t="str">
        <f>'VTT de Rando'!M3</f>
        <v>Commentaire</v>
      </c>
    </row>
    <row r="4" spans="1:9" x14ac:dyDescent="0.2">
      <c r="A4" s="16">
        <v>1</v>
      </c>
      <c r="B4" s="7">
        <v>45546</v>
      </c>
      <c r="C4" s="8" t="s">
        <v>44</v>
      </c>
      <c r="D4" s="9">
        <v>0</v>
      </c>
      <c r="E4" s="8" t="s">
        <v>32</v>
      </c>
      <c r="F4" s="9" t="s">
        <v>17</v>
      </c>
      <c r="G4" s="8"/>
      <c r="H4" s="8"/>
      <c r="I4" s="9" t="s">
        <v>21</v>
      </c>
    </row>
    <row r="5" spans="1:9" x14ac:dyDescent="0.2">
      <c r="A5" s="16">
        <v>1</v>
      </c>
      <c r="B5" s="2">
        <v>45588</v>
      </c>
      <c r="C5" s="22" t="s">
        <v>23</v>
      </c>
      <c r="D5" s="9">
        <v>58</v>
      </c>
      <c r="E5" s="8" t="s">
        <v>20</v>
      </c>
      <c r="F5" s="9" t="s">
        <v>24</v>
      </c>
      <c r="G5" s="18"/>
      <c r="H5" s="18"/>
      <c r="I5" s="9" t="s">
        <v>21</v>
      </c>
    </row>
    <row r="6" spans="1:9" ht="25.5" x14ac:dyDescent="0.2">
      <c r="A6" s="16">
        <v>1</v>
      </c>
      <c r="B6" s="2">
        <v>45690</v>
      </c>
      <c r="C6" s="22" t="s">
        <v>45</v>
      </c>
      <c r="D6" s="9">
        <v>100</v>
      </c>
      <c r="E6" s="8" t="s">
        <v>16</v>
      </c>
      <c r="F6" s="9" t="s">
        <v>24</v>
      </c>
      <c r="G6" s="18"/>
      <c r="H6" s="18"/>
      <c r="I6" s="8" t="s">
        <v>46</v>
      </c>
    </row>
    <row r="7" spans="1:9" x14ac:dyDescent="0.2">
      <c r="A7" s="16">
        <v>1</v>
      </c>
      <c r="B7" s="2">
        <v>45716</v>
      </c>
      <c r="C7" s="22" t="s">
        <v>47</v>
      </c>
      <c r="D7" s="9">
        <v>100</v>
      </c>
      <c r="E7" s="8" t="s">
        <v>16</v>
      </c>
      <c r="F7" s="9" t="s">
        <v>24</v>
      </c>
      <c r="G7" s="18"/>
      <c r="H7" s="18"/>
      <c r="I7" t="s">
        <v>48</v>
      </c>
    </row>
    <row r="8" spans="1:9" x14ac:dyDescent="0.2">
      <c r="A8" s="23">
        <f>SUM(A4:A7)</f>
        <v>4</v>
      </c>
      <c r="B8" s="24"/>
      <c r="C8" s="25"/>
      <c r="D8" s="23">
        <f>SUM(D4:D7)</f>
        <v>258</v>
      </c>
      <c r="E8" s="25"/>
      <c r="F8" s="25"/>
      <c r="G8" s="25"/>
      <c r="H8" s="25"/>
      <c r="I8" s="26"/>
    </row>
    <row r="10" spans="1:9" ht="25.5" x14ac:dyDescent="0.35">
      <c r="A10" s="72" t="str">
        <f>'VTT de Rando'!A12</f>
        <v>T2 Saison 2024-2025</v>
      </c>
      <c r="B10" s="72"/>
      <c r="C10" s="72"/>
      <c r="D10" s="72"/>
      <c r="E10" s="72"/>
      <c r="F10" s="72"/>
      <c r="G10" s="72"/>
      <c r="H10" s="72"/>
      <c r="I10" s="72"/>
    </row>
    <row r="11" spans="1:9" x14ac:dyDescent="0.2">
      <c r="A11" s="61" t="str">
        <f>3:3</f>
        <v>Faite</v>
      </c>
      <c r="B11" s="62" t="str">
        <f t="shared" ref="B11:I11" si="0">B3</f>
        <v>Date</v>
      </c>
      <c r="C11" s="63" t="str">
        <f t="shared" si="0"/>
        <v>Lieu de la mission</v>
      </c>
      <c r="D11" s="61" t="str">
        <f t="shared" si="0"/>
        <v>Trajet A/R</v>
      </c>
      <c r="E11" s="63" t="str">
        <f t="shared" si="0"/>
        <v>Animateur n°1</v>
      </c>
      <c r="F11" s="63" t="str">
        <f t="shared" si="0"/>
        <v>Véhicule Animateur 1</v>
      </c>
      <c r="G11" s="63" t="str">
        <f t="shared" si="0"/>
        <v>Animateur n°2</v>
      </c>
      <c r="H11" s="63" t="str">
        <f t="shared" si="0"/>
        <v>Animateur n°3</v>
      </c>
      <c r="I11" s="64" t="str">
        <f t="shared" si="0"/>
        <v>Commentaire</v>
      </c>
    </row>
    <row r="12" spans="1:9" x14ac:dyDescent="0.2">
      <c r="A12" s="17"/>
      <c r="B12" s="27"/>
      <c r="C12" s="18"/>
      <c r="D12" s="17"/>
      <c r="E12" s="18"/>
      <c r="F12" s="18"/>
      <c r="G12" s="18"/>
      <c r="H12" s="18"/>
      <c r="I12" s="28"/>
    </row>
    <row r="13" spans="1:9" x14ac:dyDescent="0.2">
      <c r="A13" s="17"/>
      <c r="B13" s="27"/>
      <c r="C13" s="18"/>
      <c r="D13" s="17"/>
      <c r="E13" s="18"/>
      <c r="F13" s="18"/>
      <c r="G13" s="18"/>
      <c r="H13" s="18"/>
      <c r="I13" s="28"/>
    </row>
    <row r="14" spans="1:9" x14ac:dyDescent="0.2">
      <c r="A14" s="17"/>
      <c r="B14" s="27"/>
      <c r="C14" s="18"/>
      <c r="D14" s="17"/>
      <c r="E14" s="18"/>
      <c r="F14" s="18"/>
      <c r="G14" s="29"/>
      <c r="H14" s="29"/>
      <c r="I14" s="28"/>
    </row>
    <row r="15" spans="1:9" x14ac:dyDescent="0.2">
      <c r="A15" s="17"/>
      <c r="B15" s="27"/>
      <c r="C15" s="18"/>
      <c r="D15" s="17"/>
      <c r="E15" s="18"/>
      <c r="F15" s="18"/>
      <c r="G15" s="18"/>
      <c r="H15" s="18"/>
      <c r="I15" s="28"/>
    </row>
    <row r="16" spans="1:9" x14ac:dyDescent="0.2">
      <c r="A16" s="65">
        <f>SUM(A12:A15)</f>
        <v>0</v>
      </c>
      <c r="B16" s="66"/>
      <c r="C16" s="67"/>
      <c r="D16" s="65">
        <f>SUM(D12:D15)</f>
        <v>0</v>
      </c>
      <c r="E16" s="67"/>
      <c r="F16" s="67"/>
      <c r="G16" s="67"/>
      <c r="H16" s="67"/>
      <c r="I16" s="68"/>
    </row>
    <row r="18" spans="1:9" ht="25.5" x14ac:dyDescent="0.35">
      <c r="A18" s="72" t="str">
        <f>'VTT de Rando'!A28</f>
        <v>T3 Saison 2024-2025</v>
      </c>
      <c r="B18" s="72"/>
      <c r="C18" s="72"/>
      <c r="D18" s="72"/>
      <c r="E18" s="72"/>
      <c r="F18" s="72"/>
      <c r="G18" s="72"/>
      <c r="H18" s="72"/>
      <c r="I18" s="72"/>
    </row>
    <row r="19" spans="1:9" x14ac:dyDescent="0.2">
      <c r="A19" s="61" t="str">
        <f t="shared" ref="A19:G19" si="1">A3</f>
        <v>Faite</v>
      </c>
      <c r="B19" s="62" t="str">
        <f t="shared" si="1"/>
        <v>Date</v>
      </c>
      <c r="C19" s="63" t="str">
        <f t="shared" si="1"/>
        <v>Lieu de la mission</v>
      </c>
      <c r="D19" s="61" t="str">
        <f t="shared" si="1"/>
        <v>Trajet A/R</v>
      </c>
      <c r="E19" s="63" t="str">
        <f t="shared" si="1"/>
        <v>Animateur n°1</v>
      </c>
      <c r="F19" s="63" t="str">
        <f t="shared" si="1"/>
        <v>Véhicule Animateur 1</v>
      </c>
      <c r="G19" s="63" t="str">
        <f t="shared" si="1"/>
        <v>Animateur n°2</v>
      </c>
      <c r="H19" s="63" t="str">
        <f>H11</f>
        <v>Animateur n°3</v>
      </c>
      <c r="I19" s="64" t="str">
        <f>I3</f>
        <v>Commentaire</v>
      </c>
    </row>
    <row r="20" spans="1:9" x14ac:dyDescent="0.2">
      <c r="A20" s="9">
        <v>1</v>
      </c>
      <c r="B20" s="27">
        <v>45778</v>
      </c>
      <c r="C20" s="18" t="s">
        <v>74</v>
      </c>
      <c r="D20" s="17">
        <v>60</v>
      </c>
      <c r="E20" s="18" t="s">
        <v>16</v>
      </c>
      <c r="F20" s="18" t="s">
        <v>24</v>
      </c>
      <c r="G20" s="18">
        <v>0</v>
      </c>
      <c r="H20" s="18" t="s">
        <v>17</v>
      </c>
      <c r="I20" s="28" t="s">
        <v>21</v>
      </c>
    </row>
    <row r="21" spans="1:9" x14ac:dyDescent="0.2">
      <c r="A21" s="9">
        <v>0</v>
      </c>
      <c r="B21" s="27"/>
      <c r="C21" s="18"/>
      <c r="D21" s="17"/>
      <c r="E21" s="18"/>
      <c r="F21" s="18"/>
      <c r="G21" s="18"/>
      <c r="H21" s="18"/>
      <c r="I21" s="28"/>
    </row>
    <row r="22" spans="1:9" x14ac:dyDescent="0.2">
      <c r="A22" s="9">
        <v>0</v>
      </c>
      <c r="B22" s="27"/>
      <c r="C22" s="18"/>
      <c r="D22" s="17"/>
      <c r="E22" s="18"/>
      <c r="F22" s="18"/>
      <c r="G22" s="29"/>
      <c r="H22" s="29"/>
      <c r="I22" s="28"/>
    </row>
    <row r="23" spans="1:9" x14ac:dyDescent="0.2">
      <c r="A23" s="9">
        <v>0</v>
      </c>
      <c r="B23" s="27"/>
      <c r="C23" s="18"/>
      <c r="D23" s="17"/>
      <c r="E23" s="18"/>
      <c r="F23" s="18"/>
      <c r="G23" s="29"/>
      <c r="H23" s="29"/>
      <c r="I23" s="28"/>
    </row>
    <row r="24" spans="1:9" x14ac:dyDescent="0.2">
      <c r="A24" s="65">
        <f>SUM(A20:A23)</f>
        <v>1</v>
      </c>
      <c r="B24" s="66"/>
      <c r="C24" s="67"/>
      <c r="D24" s="65">
        <f>SUM(D19:D23)</f>
        <v>60</v>
      </c>
      <c r="E24" s="67"/>
      <c r="F24" s="67"/>
      <c r="G24" s="67"/>
      <c r="H24" s="67"/>
      <c r="I24" s="68"/>
    </row>
  </sheetData>
  <mergeCells count="4">
    <mergeCell ref="A1:I1"/>
    <mergeCell ref="A2:I2"/>
    <mergeCell ref="A10:I10"/>
    <mergeCell ref="A18:I18"/>
  </mergeCells>
  <conditionalFormatting sqref="A4:A7 A12:A15 A20:A23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opLeftCell="A7" workbookViewId="0">
      <selection activeCell="A6" activeCellId="1" sqref="I7 A6"/>
    </sheetView>
  </sheetViews>
  <sheetFormatPr baseColWidth="10" defaultColWidth="20.7109375" defaultRowHeight="12.75" x14ac:dyDescent="0.2"/>
  <cols>
    <col min="1" max="1" width="16.140625" style="1" customWidth="1"/>
    <col min="2" max="6" width="11.42578125" style="1" customWidth="1"/>
    <col min="7" max="7" width="14.85546875" style="1" customWidth="1"/>
    <col min="8" max="10" width="11.42578125" style="1" customWidth="1"/>
    <col min="1024" max="1024" width="11.5703125" customWidth="1"/>
  </cols>
  <sheetData>
    <row r="1" spans="1:10" ht="25.5" x14ac:dyDescent="0.35">
      <c r="A1" s="69" t="str">
        <f>'VTT de Rando'!A1</f>
        <v>Activité Cyclo VTT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6.45" customHeight="1" x14ac:dyDescent="0.2">
      <c r="A2" s="75" t="s">
        <v>49</v>
      </c>
      <c r="B2" s="75"/>
      <c r="C2" s="75"/>
      <c r="D2" s="75"/>
      <c r="E2" s="75"/>
      <c r="F2" s="75"/>
      <c r="G2" s="75"/>
      <c r="H2" s="75"/>
      <c r="I2" s="75"/>
      <c r="J2" s="75"/>
    </row>
    <row r="4" spans="1:10" ht="25.35" customHeight="1" x14ac:dyDescent="0.2">
      <c r="A4" s="73" t="str">
        <f>'VTT de Rando'!A2</f>
        <v>T1 Saison 2024-2025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25.35" customHeight="1" x14ac:dyDescent="0.2">
      <c r="A5" s="30" t="s">
        <v>50</v>
      </c>
      <c r="B5" s="30" t="s">
        <v>51</v>
      </c>
      <c r="C5" s="30" t="s">
        <v>52</v>
      </c>
      <c r="D5" s="30" t="s">
        <v>53</v>
      </c>
      <c r="E5" s="30" t="s">
        <v>54</v>
      </c>
      <c r="F5" s="30" t="s">
        <v>55</v>
      </c>
      <c r="G5" s="30" t="s">
        <v>56</v>
      </c>
      <c r="H5" s="30" t="s">
        <v>57</v>
      </c>
      <c r="I5" s="30" t="s">
        <v>58</v>
      </c>
      <c r="J5" s="30" t="s">
        <v>59</v>
      </c>
    </row>
    <row r="6" spans="1:10" ht="14.65" customHeight="1" x14ac:dyDescent="0.2">
      <c r="A6" s="13" t="s">
        <v>60</v>
      </c>
      <c r="B6" s="13">
        <f>'VTT de Rando'!A10</f>
        <v>6</v>
      </c>
      <c r="C6" s="13">
        <f>'VTT de Rando'!I10</f>
        <v>0</v>
      </c>
      <c r="D6" s="31">
        <f>'VTT de Rando'!J10</f>
        <v>47</v>
      </c>
      <c r="E6" s="13">
        <f>'VTT de Rando'!K10</f>
        <v>216</v>
      </c>
      <c r="F6" s="13">
        <f>'VTT de Rando'!L10</f>
        <v>1744</v>
      </c>
      <c r="G6" s="31">
        <f>C6/B6</f>
        <v>0</v>
      </c>
      <c r="H6" s="32">
        <f>D6/B6</f>
        <v>7.833333333333333</v>
      </c>
      <c r="I6" s="31">
        <f>E6/B6</f>
        <v>36</v>
      </c>
      <c r="J6" s="31">
        <f>F6/B6</f>
        <v>290.66666666666669</v>
      </c>
    </row>
    <row r="7" spans="1:10" ht="14.65" customHeight="1" x14ac:dyDescent="0.2">
      <c r="A7" s="23" t="s">
        <v>61</v>
      </c>
      <c r="B7" s="23">
        <f>Reconnaissance!A8</f>
        <v>4</v>
      </c>
      <c r="C7" s="23">
        <f>Reconnaissance!D8</f>
        <v>258</v>
      </c>
      <c r="D7" s="23"/>
      <c r="E7" s="23"/>
      <c r="F7" s="23"/>
      <c r="G7" s="33">
        <f>C7/B7</f>
        <v>64.5</v>
      </c>
      <c r="H7" s="34"/>
      <c r="I7" s="33"/>
      <c r="J7" s="33"/>
    </row>
    <row r="8" spans="1:10" x14ac:dyDescent="0.2">
      <c r="H8" s="35"/>
    </row>
    <row r="9" spans="1:10" ht="25.35" customHeight="1" x14ac:dyDescent="0.2">
      <c r="A9" s="73" t="str">
        <f>'VTT de Rando'!A12</f>
        <v>T2 Saison 2024-2025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ht="25.35" customHeight="1" x14ac:dyDescent="0.2">
      <c r="A10" s="30" t="str">
        <f t="shared" ref="A10:J10" si="0">A5</f>
        <v>Niveau</v>
      </c>
      <c r="B10" s="30" t="str">
        <f t="shared" si="0"/>
        <v>Nb Sortie</v>
      </c>
      <c r="C10" s="30" t="str">
        <f t="shared" si="0"/>
        <v>Total km Voiture A/R</v>
      </c>
      <c r="D10" s="30" t="str">
        <f t="shared" si="0"/>
        <v>Total Participants</v>
      </c>
      <c r="E10" s="30" t="str">
        <f t="shared" si="0"/>
        <v>Total km Sortie</v>
      </c>
      <c r="F10" s="30" t="str">
        <f t="shared" si="0"/>
        <v>Total Dénivelé</v>
      </c>
      <c r="G10" s="30" t="str">
        <f t="shared" si="0"/>
        <v>Moyenne  km Voiture A/R</v>
      </c>
      <c r="H10" s="36" t="str">
        <f t="shared" si="0"/>
        <v>Moyenne Participants</v>
      </c>
      <c r="I10" s="30" t="str">
        <f t="shared" si="0"/>
        <v>Moyenne  km Sortie</v>
      </c>
      <c r="J10" s="30" t="str">
        <f t="shared" si="0"/>
        <v>Moyenne Dénivelé</v>
      </c>
    </row>
    <row r="11" spans="1:10" ht="14.65" customHeight="1" x14ac:dyDescent="0.2">
      <c r="A11" s="13" t="str">
        <f>A6</f>
        <v>VTC</v>
      </c>
      <c r="B11" s="13">
        <f>'VTT de Rando'!A26</f>
        <v>5</v>
      </c>
      <c r="C11" s="13">
        <f>'VTT de Rando'!I27</f>
        <v>0</v>
      </c>
      <c r="D11" s="31">
        <f>'VTT de Rando'!J26</f>
        <v>48</v>
      </c>
      <c r="E11" s="13">
        <f>'VTT de Rando'!K26</f>
        <v>174</v>
      </c>
      <c r="F11" s="13">
        <f>'VTT de Rando'!L26</f>
        <v>2231</v>
      </c>
      <c r="G11" s="31">
        <f>C11/B11</f>
        <v>0</v>
      </c>
      <c r="H11" s="32">
        <f>D11/B11</f>
        <v>9.6</v>
      </c>
      <c r="I11" s="31">
        <f>E11/B11</f>
        <v>34.799999999999997</v>
      </c>
      <c r="J11" s="31">
        <f>F11/B11</f>
        <v>446.2</v>
      </c>
    </row>
    <row r="12" spans="1:10" ht="14.65" customHeight="1" x14ac:dyDescent="0.2">
      <c r="A12" s="23" t="s">
        <v>61</v>
      </c>
      <c r="B12" s="23">
        <f>Reconnaissance!A16</f>
        <v>0</v>
      </c>
      <c r="C12" s="23">
        <f>Reconnaissance!D16</f>
        <v>0</v>
      </c>
      <c r="D12" s="23"/>
      <c r="E12" s="23"/>
      <c r="F12" s="23"/>
      <c r="G12" s="33" t="e">
        <f>C12/B12</f>
        <v>#DIV/0!</v>
      </c>
      <c r="H12" s="34"/>
      <c r="I12" s="33"/>
      <c r="J12" s="33"/>
    </row>
    <row r="13" spans="1:10" x14ac:dyDescent="0.2">
      <c r="H13" s="35"/>
    </row>
    <row r="14" spans="1:10" ht="25.35" customHeight="1" x14ac:dyDescent="0.2">
      <c r="A14" s="73" t="str">
        <f>'VTT de Rando'!A28</f>
        <v>T3 Saison 2024-2025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25.35" customHeight="1" x14ac:dyDescent="0.2">
      <c r="A15" s="30" t="str">
        <f t="shared" ref="A15:J15" si="1">A5</f>
        <v>Niveau</v>
      </c>
      <c r="B15" s="30" t="str">
        <f t="shared" si="1"/>
        <v>Nb Sortie</v>
      </c>
      <c r="C15" s="30" t="str">
        <f t="shared" si="1"/>
        <v>Total km Voiture A/R</v>
      </c>
      <c r="D15" s="30" t="str">
        <f t="shared" si="1"/>
        <v>Total Participants</v>
      </c>
      <c r="E15" s="30" t="str">
        <f t="shared" si="1"/>
        <v>Total km Sortie</v>
      </c>
      <c r="F15" s="30" t="str">
        <f t="shared" si="1"/>
        <v>Total Dénivelé</v>
      </c>
      <c r="G15" s="30" t="str">
        <f t="shared" si="1"/>
        <v>Moyenne  km Voiture A/R</v>
      </c>
      <c r="H15" s="36" t="str">
        <f t="shared" si="1"/>
        <v>Moyenne Participants</v>
      </c>
      <c r="I15" s="30" t="str">
        <f t="shared" si="1"/>
        <v>Moyenne  km Sortie</v>
      </c>
      <c r="J15" s="30" t="str">
        <f t="shared" si="1"/>
        <v>Moyenne Dénivelé</v>
      </c>
    </row>
    <row r="16" spans="1:10" ht="14.65" customHeight="1" x14ac:dyDescent="0.2">
      <c r="A16" s="13" t="str">
        <f>A11</f>
        <v>VTC</v>
      </c>
      <c r="B16" s="13">
        <f>'VTT de Rando'!A37</f>
        <v>7</v>
      </c>
      <c r="C16" s="13">
        <f>'VTT de Rando'!I37</f>
        <v>0</v>
      </c>
      <c r="D16" s="31">
        <f>'VTT de Rando'!J37</f>
        <v>54</v>
      </c>
      <c r="E16" s="13">
        <f>'VTT de Rando'!K37</f>
        <v>324</v>
      </c>
      <c r="F16" s="13">
        <f>'VTT de Rando'!L37</f>
        <v>2318</v>
      </c>
      <c r="G16" s="31">
        <f>C16/B16</f>
        <v>0</v>
      </c>
      <c r="H16" s="32">
        <f>D16/B16</f>
        <v>7.7142857142857144</v>
      </c>
      <c r="I16" s="31">
        <f>E16/B16</f>
        <v>46.285714285714285</v>
      </c>
      <c r="J16" s="31">
        <f>F16/B16</f>
        <v>331.14285714285717</v>
      </c>
    </row>
    <row r="17" spans="1:10" ht="14.65" customHeight="1" x14ac:dyDescent="0.2">
      <c r="A17" s="23" t="s">
        <v>61</v>
      </c>
      <c r="B17" s="23">
        <f>Reconnaissance!A24</f>
        <v>1</v>
      </c>
      <c r="C17" s="23">
        <f>Reconnaissance!D24</f>
        <v>60</v>
      </c>
      <c r="D17" s="23"/>
      <c r="E17" s="23"/>
      <c r="F17" s="23"/>
      <c r="G17" s="33">
        <f>C17/B17</f>
        <v>60</v>
      </c>
      <c r="H17" s="34"/>
      <c r="I17" s="33"/>
      <c r="J17" s="33"/>
    </row>
    <row r="18" spans="1:10" x14ac:dyDescent="0.2">
      <c r="H18" s="35"/>
    </row>
    <row r="19" spans="1:10" ht="25.35" customHeight="1" x14ac:dyDescent="0.2">
      <c r="A19" s="73" t="s">
        <v>62</v>
      </c>
      <c r="B19" s="73"/>
      <c r="C19" s="73"/>
      <c r="D19" s="73"/>
      <c r="E19" s="73"/>
      <c r="F19" s="73"/>
      <c r="G19" s="73"/>
      <c r="H19" s="73"/>
      <c r="I19" s="73"/>
      <c r="J19" s="73"/>
    </row>
    <row r="20" spans="1:10" ht="25.35" customHeight="1" x14ac:dyDescent="0.2">
      <c r="A20" s="30" t="str">
        <f>A5</f>
        <v>Niveau</v>
      </c>
      <c r="B20" s="30" t="str">
        <f t="shared" ref="B20:J20" si="2">B15</f>
        <v>Nb Sortie</v>
      </c>
      <c r="C20" s="30" t="str">
        <f t="shared" si="2"/>
        <v>Total km Voiture A/R</v>
      </c>
      <c r="D20" s="30" t="str">
        <f t="shared" si="2"/>
        <v>Total Participants</v>
      </c>
      <c r="E20" s="30" t="str">
        <f t="shared" si="2"/>
        <v>Total km Sortie</v>
      </c>
      <c r="F20" s="30" t="str">
        <f t="shared" si="2"/>
        <v>Total Dénivelé</v>
      </c>
      <c r="G20" s="30" t="str">
        <f t="shared" si="2"/>
        <v>Moyenne  km Voiture A/R</v>
      </c>
      <c r="H20" s="36" t="str">
        <f t="shared" si="2"/>
        <v>Moyenne Participants</v>
      </c>
      <c r="I20" s="30" t="str">
        <f t="shared" si="2"/>
        <v>Moyenne  km Sortie</v>
      </c>
      <c r="J20" s="30" t="str">
        <f t="shared" si="2"/>
        <v>Moyenne Dénivelé</v>
      </c>
    </row>
    <row r="21" spans="1:10" ht="28.35" customHeight="1" x14ac:dyDescent="0.2">
      <c r="A21" s="37" t="str">
        <f>A16</f>
        <v>VTC</v>
      </c>
      <c r="B21" s="38">
        <f>B6+B11+B16</f>
        <v>18</v>
      </c>
      <c r="C21" s="38">
        <f>C6+C11+C16</f>
        <v>0</v>
      </c>
      <c r="D21" s="38">
        <f>D6+D11+D16</f>
        <v>149</v>
      </c>
      <c r="E21" s="38">
        <f>E6+E11+E16</f>
        <v>714</v>
      </c>
      <c r="F21" s="38">
        <f>F6+F11+F16</f>
        <v>6293</v>
      </c>
      <c r="G21" s="39">
        <f>C21/B21</f>
        <v>0</v>
      </c>
      <c r="H21" s="40">
        <f>D21/B21</f>
        <v>8.2777777777777786</v>
      </c>
      <c r="I21" s="39">
        <f>(E21/B21)</f>
        <v>39.666666666666664</v>
      </c>
      <c r="J21" s="39">
        <f>F21/B21</f>
        <v>349.61111111111109</v>
      </c>
    </row>
    <row r="22" spans="1:10" ht="14.65" customHeight="1" x14ac:dyDescent="0.2">
      <c r="A22" s="23" t="str">
        <f>A17</f>
        <v xml:space="preserve">Reconnaissance </v>
      </c>
      <c r="B22" s="23">
        <f>B7+B12+B17</f>
        <v>5</v>
      </c>
      <c r="C22" s="41">
        <f>C7+C12+C17</f>
        <v>318</v>
      </c>
      <c r="D22" s="23"/>
      <c r="E22" s="23"/>
      <c r="F22" s="23"/>
      <c r="G22" s="23">
        <f>C22/B22</f>
        <v>63.6</v>
      </c>
      <c r="H22" s="34"/>
      <c r="I22" s="23"/>
      <c r="J22" s="33"/>
    </row>
    <row r="23" spans="1:10" x14ac:dyDescent="0.2">
      <c r="H23" s="35"/>
    </row>
    <row r="24" spans="1:10" ht="28.35" customHeight="1" x14ac:dyDescent="0.2">
      <c r="A24" s="42" t="s">
        <v>63</v>
      </c>
      <c r="B24" s="42">
        <f>SUM(B21:B21)</f>
        <v>18</v>
      </c>
      <c r="C24" s="42">
        <f>SUM(C21:C21)</f>
        <v>0</v>
      </c>
      <c r="D24" s="42">
        <f>SUM(D21:D21)</f>
        <v>149</v>
      </c>
      <c r="E24" s="42">
        <f>SUM(E21:E21)</f>
        <v>714</v>
      </c>
      <c r="F24" s="42">
        <f>SUM(F21:F21)</f>
        <v>6293</v>
      </c>
      <c r="G24" s="42">
        <f>SUM(G21:G21)/5</f>
        <v>0</v>
      </c>
      <c r="H24" s="43">
        <f>SUM(H21:H21)/5</f>
        <v>1.6555555555555557</v>
      </c>
      <c r="I24" s="42">
        <f>SUM(I21:I21)/5</f>
        <v>7.9333333333333327</v>
      </c>
      <c r="J24" s="42">
        <f>SUM(J21:J21)/5</f>
        <v>69.922222222222217</v>
      </c>
    </row>
    <row r="26" spans="1:10" ht="28.35" customHeight="1" x14ac:dyDescent="0.2">
      <c r="A26" s="74" t="s">
        <v>64</v>
      </c>
      <c r="B26" s="74"/>
      <c r="C26" s="74"/>
      <c r="D26" s="74"/>
      <c r="E26" s="74"/>
      <c r="F26" s="74"/>
      <c r="G26" s="74"/>
      <c r="H26" s="74"/>
      <c r="I26" s="74"/>
      <c r="J26" s="44"/>
    </row>
  </sheetData>
  <mergeCells count="7">
    <mergeCell ref="A19:J19"/>
    <mergeCell ref="A26:I26"/>
    <mergeCell ref="A1:J1"/>
    <mergeCell ref="A2:J2"/>
    <mergeCell ref="A4:J4"/>
    <mergeCell ref="A9:J9"/>
    <mergeCell ref="A14:J1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VTT de Rando</vt:lpstr>
      <vt:lpstr>Reconnaissance</vt:lpstr>
      <vt:lpstr>Statistiques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cavalierjp2@outlook.fr</cp:lastModifiedBy>
  <cp:revision>544</cp:revision>
  <dcterms:created xsi:type="dcterms:W3CDTF">2021-12-24T10:35:30Z</dcterms:created>
  <dcterms:modified xsi:type="dcterms:W3CDTF">2025-08-08T17:18:27Z</dcterms:modified>
  <dc:language>fr-FR</dc:language>
</cp:coreProperties>
</file>