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val\Documents\Stats Yolande 26 06 2025\Stats 2025-2026\Fichiers excel  25.26\"/>
    </mc:Choice>
  </mc:AlternateContent>
  <xr:revisionPtr revIDLastSave="0" documentId="13_ncr:1_{A1314988-C858-4D3B-B915-63B9AAADF450}" xr6:coauthVersionLast="47" xr6:coauthVersionMax="47" xr10:uidLastSave="{00000000-0000-0000-0000-000000000000}"/>
  <bookViews>
    <workbookView xWindow="-120" yWindow="-120" windowWidth="24240" windowHeight="13020" tabRatio="500" firstSheet="1" activeTab="6" xr2:uid="{00000000-000D-0000-FFFF-FFFF00000000}"/>
  </bookViews>
  <sheets>
    <sheet name="Niveau 1" sheetId="1" r:id="rId1"/>
    <sheet name="Niveau 2" sheetId="2" r:id="rId2"/>
    <sheet name="Niveau 3" sheetId="3" r:id="rId3"/>
    <sheet name="Niveau 4" sheetId="4" r:id="rId4"/>
    <sheet name="Niveau 5" sheetId="5" r:id="rId5"/>
    <sheet name="Niveau découverte" sheetId="6" r:id="rId6"/>
    <sheet name="Reconnaissance" sheetId="7" r:id="rId7"/>
    <sheet name="Statistiques 2025-2026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9" i="7" l="1"/>
  <c r="C12" i="8" s="1"/>
  <c r="A39" i="7"/>
  <c r="B12" i="8" s="1"/>
  <c r="A56" i="6"/>
  <c r="A54" i="6"/>
  <c r="B31" i="8" s="1"/>
  <c r="L53" i="1"/>
  <c r="D94" i="7"/>
  <c r="C32" i="8" s="1"/>
  <c r="A94" i="7"/>
  <c r="B32" i="8" s="1"/>
  <c r="A42" i="8"/>
  <c r="A35" i="8"/>
  <c r="J25" i="8"/>
  <c r="J35" i="8" s="1"/>
  <c r="I25" i="8"/>
  <c r="I35" i="8" s="1"/>
  <c r="H25" i="8"/>
  <c r="H35" i="8" s="1"/>
  <c r="G25" i="8"/>
  <c r="G35" i="8" s="1"/>
  <c r="F25" i="8"/>
  <c r="F35" i="8" s="1"/>
  <c r="E25" i="8"/>
  <c r="E35" i="8" s="1"/>
  <c r="D25" i="8"/>
  <c r="D35" i="8" s="1"/>
  <c r="C25" i="8"/>
  <c r="C35" i="8" s="1"/>
  <c r="B25" i="8"/>
  <c r="B35" i="8" s="1"/>
  <c r="A25" i="8"/>
  <c r="A24" i="8"/>
  <c r="A21" i="8"/>
  <c r="A31" i="8" s="1"/>
  <c r="A41" i="8" s="1"/>
  <c r="A20" i="8"/>
  <c r="A30" i="8" s="1"/>
  <c r="A40" i="8" s="1"/>
  <c r="A19" i="8"/>
  <c r="A29" i="8" s="1"/>
  <c r="A39" i="8" s="1"/>
  <c r="A18" i="8"/>
  <c r="A28" i="8" s="1"/>
  <c r="A38" i="8" s="1"/>
  <c r="A17" i="8"/>
  <c r="A27" i="8" s="1"/>
  <c r="A37" i="8" s="1"/>
  <c r="A16" i="8"/>
  <c r="A26" i="8" s="1"/>
  <c r="A36" i="8" s="1"/>
  <c r="J15" i="8"/>
  <c r="I15" i="8"/>
  <c r="H15" i="8"/>
  <c r="G15" i="8"/>
  <c r="F15" i="8"/>
  <c r="E15" i="8"/>
  <c r="D15" i="8"/>
  <c r="C15" i="8"/>
  <c r="B15" i="8"/>
  <c r="A15" i="8"/>
  <c r="A14" i="8"/>
  <c r="A4" i="8"/>
  <c r="A77" i="7"/>
  <c r="A76" i="7"/>
  <c r="D74" i="7"/>
  <c r="C22" i="8" s="1"/>
  <c r="A74" i="7"/>
  <c r="B22" i="8" s="1"/>
  <c r="A42" i="7"/>
  <c r="A41" i="7"/>
  <c r="H3" i="7"/>
  <c r="H42" i="7" s="1"/>
  <c r="F3" i="7"/>
  <c r="F77" i="7" s="1"/>
  <c r="E3" i="7"/>
  <c r="E42" i="7" s="1"/>
  <c r="D3" i="7"/>
  <c r="D77" i="7" s="1"/>
  <c r="C3" i="7"/>
  <c r="C42" i="7" s="1"/>
  <c r="B3" i="7"/>
  <c r="B77" i="7" s="1"/>
  <c r="I2" i="7"/>
  <c r="I77" i="7" s="1"/>
  <c r="A2" i="7"/>
  <c r="L54" i="6"/>
  <c r="F31" i="8" s="1"/>
  <c r="K54" i="6"/>
  <c r="E31" i="8" s="1"/>
  <c r="J54" i="6"/>
  <c r="D31" i="8" s="1"/>
  <c r="D54" i="6"/>
  <c r="C31" i="8" s="1"/>
  <c r="M40" i="6"/>
  <c r="L40" i="6"/>
  <c r="K40" i="6"/>
  <c r="J40" i="6"/>
  <c r="I40" i="6"/>
  <c r="H40" i="6"/>
  <c r="G40" i="6"/>
  <c r="F40" i="6"/>
  <c r="E40" i="6"/>
  <c r="D40" i="6"/>
  <c r="C40" i="6"/>
  <c r="B40" i="6"/>
  <c r="L37" i="6"/>
  <c r="F21" i="8" s="1"/>
  <c r="K37" i="6"/>
  <c r="E21" i="8" s="1"/>
  <c r="J37" i="6"/>
  <c r="D21" i="8" s="1"/>
  <c r="D37" i="6"/>
  <c r="C21" i="8" s="1"/>
  <c r="A37" i="6"/>
  <c r="B21" i="8" s="1"/>
  <c r="M23" i="6"/>
  <c r="L23" i="6"/>
  <c r="K23" i="6"/>
  <c r="J23" i="6"/>
  <c r="I23" i="6"/>
  <c r="H23" i="6"/>
  <c r="G23" i="6"/>
  <c r="F23" i="6"/>
  <c r="E23" i="6"/>
  <c r="D23" i="6"/>
  <c r="C23" i="6"/>
  <c r="A23" i="6"/>
  <c r="L20" i="6"/>
  <c r="F11" i="8" s="1"/>
  <c r="K20" i="6"/>
  <c r="E11" i="8" s="1"/>
  <c r="J20" i="6"/>
  <c r="D11" i="8" s="1"/>
  <c r="D20" i="6"/>
  <c r="C11" i="8" s="1"/>
  <c r="A20" i="6"/>
  <c r="B11" i="8" s="1"/>
  <c r="L54" i="5"/>
  <c r="E30" i="8" s="1"/>
  <c r="K54" i="5"/>
  <c r="J54" i="5"/>
  <c r="D30" i="8" s="1"/>
  <c r="D54" i="5"/>
  <c r="C30" i="8" s="1"/>
  <c r="A54" i="5"/>
  <c r="B30" i="8" s="1"/>
  <c r="M39" i="5"/>
  <c r="L39" i="5"/>
  <c r="K39" i="5"/>
  <c r="J39" i="5"/>
  <c r="I39" i="5"/>
  <c r="H39" i="5"/>
  <c r="G39" i="5"/>
  <c r="F39" i="5"/>
  <c r="E39" i="5"/>
  <c r="D39" i="5"/>
  <c r="C39" i="5"/>
  <c r="B39" i="5"/>
  <c r="L36" i="5"/>
  <c r="F20" i="8" s="1"/>
  <c r="K36" i="5"/>
  <c r="E20" i="8" s="1"/>
  <c r="J36" i="5"/>
  <c r="D20" i="8" s="1"/>
  <c r="D36" i="5"/>
  <c r="C20" i="8" s="1"/>
  <c r="A36" i="5"/>
  <c r="B20" i="8" s="1"/>
  <c r="M22" i="5"/>
  <c r="L22" i="5"/>
  <c r="K22" i="5"/>
  <c r="J22" i="5"/>
  <c r="I22" i="5"/>
  <c r="H22" i="5"/>
  <c r="G22" i="5"/>
  <c r="F22" i="5"/>
  <c r="E22" i="5"/>
  <c r="D22" i="5"/>
  <c r="C22" i="5"/>
  <c r="A22" i="5"/>
  <c r="L19" i="5"/>
  <c r="F10" i="8" s="1"/>
  <c r="K19" i="5"/>
  <c r="E10" i="8" s="1"/>
  <c r="J19" i="5"/>
  <c r="D10" i="8" s="1"/>
  <c r="D19" i="5"/>
  <c r="C10" i="8" s="1"/>
  <c r="A19" i="5"/>
  <c r="B10" i="8" s="1"/>
  <c r="L54" i="4"/>
  <c r="F29" i="8" s="1"/>
  <c r="K54" i="4"/>
  <c r="E29" i="8" s="1"/>
  <c r="J54" i="4"/>
  <c r="D29" i="8" s="1"/>
  <c r="D54" i="4"/>
  <c r="C29" i="8" s="1"/>
  <c r="A54" i="4"/>
  <c r="B29" i="8" s="1"/>
  <c r="M39" i="4"/>
  <c r="L39" i="4"/>
  <c r="K39" i="4"/>
  <c r="J39" i="4"/>
  <c r="I39" i="4"/>
  <c r="H39" i="4"/>
  <c r="G39" i="4"/>
  <c r="F39" i="4"/>
  <c r="E39" i="4"/>
  <c r="D39" i="4"/>
  <c r="C39" i="4"/>
  <c r="B39" i="4"/>
  <c r="L36" i="4"/>
  <c r="F19" i="8" s="1"/>
  <c r="K36" i="4"/>
  <c r="E19" i="8" s="1"/>
  <c r="J36" i="4"/>
  <c r="D19" i="8" s="1"/>
  <c r="D36" i="4"/>
  <c r="C19" i="8" s="1"/>
  <c r="A36" i="4"/>
  <c r="B19" i="8" s="1"/>
  <c r="M22" i="4"/>
  <c r="L22" i="4"/>
  <c r="K22" i="4"/>
  <c r="J22" i="4"/>
  <c r="I22" i="4"/>
  <c r="H22" i="4"/>
  <c r="G22" i="4"/>
  <c r="F22" i="4"/>
  <c r="E22" i="4"/>
  <c r="D22" i="4"/>
  <c r="C22" i="4"/>
  <c r="A22" i="4"/>
  <c r="L19" i="4"/>
  <c r="F9" i="8" s="1"/>
  <c r="K19" i="4"/>
  <c r="E9" i="8" s="1"/>
  <c r="J19" i="4"/>
  <c r="D9" i="8" s="1"/>
  <c r="D19" i="4"/>
  <c r="C9" i="8" s="1"/>
  <c r="A19" i="4"/>
  <c r="B9" i="8" s="1"/>
  <c r="L56" i="3"/>
  <c r="F28" i="8" s="1"/>
  <c r="K56" i="3"/>
  <c r="E28" i="8" s="1"/>
  <c r="J56" i="3"/>
  <c r="D28" i="8" s="1"/>
  <c r="D56" i="3"/>
  <c r="C28" i="8" s="1"/>
  <c r="A56" i="3"/>
  <c r="B28" i="8" s="1"/>
  <c r="M39" i="3"/>
  <c r="L39" i="3"/>
  <c r="K39" i="3"/>
  <c r="J39" i="3"/>
  <c r="I39" i="3"/>
  <c r="H39" i="3"/>
  <c r="G39" i="3"/>
  <c r="F39" i="3"/>
  <c r="E39" i="3"/>
  <c r="D39" i="3"/>
  <c r="C39" i="3"/>
  <c r="B39" i="3"/>
  <c r="L36" i="3"/>
  <c r="F18" i="8" s="1"/>
  <c r="K36" i="3"/>
  <c r="E18" i="8" s="1"/>
  <c r="J36" i="3"/>
  <c r="D18" i="8" s="1"/>
  <c r="D36" i="3"/>
  <c r="C18" i="8" s="1"/>
  <c r="A36" i="3"/>
  <c r="B18" i="8" s="1"/>
  <c r="M22" i="3"/>
  <c r="L22" i="3"/>
  <c r="K22" i="3"/>
  <c r="J22" i="3"/>
  <c r="I22" i="3"/>
  <c r="H22" i="3"/>
  <c r="G22" i="3"/>
  <c r="F22" i="3"/>
  <c r="E22" i="3"/>
  <c r="D22" i="3"/>
  <c r="C22" i="3"/>
  <c r="A22" i="3"/>
  <c r="L19" i="3"/>
  <c r="F8" i="8" s="1"/>
  <c r="K19" i="3"/>
  <c r="E8" i="8" s="1"/>
  <c r="J19" i="3"/>
  <c r="D8" i="8" s="1"/>
  <c r="D19" i="3"/>
  <c r="C8" i="8" s="1"/>
  <c r="A19" i="3"/>
  <c r="B8" i="8" s="1"/>
  <c r="L53" i="2"/>
  <c r="F27" i="8" s="1"/>
  <c r="K53" i="2"/>
  <c r="E27" i="8" s="1"/>
  <c r="J53" i="2"/>
  <c r="D27" i="8" s="1"/>
  <c r="D53" i="2"/>
  <c r="C27" i="8" s="1"/>
  <c r="A53" i="2"/>
  <c r="B27" i="8" s="1"/>
  <c r="M39" i="2"/>
  <c r="L39" i="2"/>
  <c r="K39" i="2"/>
  <c r="J39" i="2"/>
  <c r="I39" i="2"/>
  <c r="H39" i="2"/>
  <c r="G39" i="2"/>
  <c r="F39" i="2"/>
  <c r="E39" i="2"/>
  <c r="D39" i="2"/>
  <c r="C39" i="2"/>
  <c r="B39" i="2"/>
  <c r="L36" i="2"/>
  <c r="F17" i="8" s="1"/>
  <c r="K36" i="2"/>
  <c r="E17" i="8" s="1"/>
  <c r="J36" i="2"/>
  <c r="D17" i="8" s="1"/>
  <c r="D36" i="2"/>
  <c r="C17" i="8" s="1"/>
  <c r="A36" i="2"/>
  <c r="B17" i="8" s="1"/>
  <c r="M22" i="2"/>
  <c r="L22" i="2"/>
  <c r="K22" i="2"/>
  <c r="J22" i="2"/>
  <c r="I22" i="2"/>
  <c r="H22" i="2"/>
  <c r="G22" i="2"/>
  <c r="F22" i="2"/>
  <c r="E22" i="2"/>
  <c r="D22" i="2"/>
  <c r="C22" i="2"/>
  <c r="A22" i="2"/>
  <c r="L19" i="2"/>
  <c r="F7" i="8" s="1"/>
  <c r="K19" i="2"/>
  <c r="E7" i="8" s="1"/>
  <c r="J19" i="2"/>
  <c r="D7" i="8" s="1"/>
  <c r="D19" i="2"/>
  <c r="C7" i="8" s="1"/>
  <c r="A19" i="2"/>
  <c r="K53" i="1"/>
  <c r="E26" i="8" s="1"/>
  <c r="J53" i="1"/>
  <c r="D26" i="8" s="1"/>
  <c r="D53" i="1"/>
  <c r="C26" i="8" s="1"/>
  <c r="A53" i="1"/>
  <c r="B26" i="8" s="1"/>
  <c r="M39" i="1"/>
  <c r="L39" i="1"/>
  <c r="K39" i="1"/>
  <c r="J39" i="1"/>
  <c r="I39" i="1"/>
  <c r="H39" i="1"/>
  <c r="G39" i="1"/>
  <c r="F39" i="1"/>
  <c r="E39" i="1"/>
  <c r="D39" i="1"/>
  <c r="C39" i="1"/>
  <c r="B39" i="1"/>
  <c r="L36" i="1"/>
  <c r="F16" i="8" s="1"/>
  <c r="K36" i="1"/>
  <c r="E16" i="8" s="1"/>
  <c r="J36" i="1"/>
  <c r="D16" i="8" s="1"/>
  <c r="D36" i="1"/>
  <c r="C16" i="8" s="1"/>
  <c r="A36" i="1"/>
  <c r="B16" i="8" s="1"/>
  <c r="M22" i="1"/>
  <c r="L22" i="1"/>
  <c r="K22" i="1"/>
  <c r="J22" i="1"/>
  <c r="I22" i="1"/>
  <c r="H22" i="1"/>
  <c r="G22" i="1"/>
  <c r="F22" i="1"/>
  <c r="E22" i="1"/>
  <c r="D22" i="1"/>
  <c r="C22" i="1"/>
  <c r="A22" i="1"/>
  <c r="L19" i="1"/>
  <c r="F6" i="8" s="1"/>
  <c r="K19" i="1"/>
  <c r="E6" i="8" s="1"/>
  <c r="J19" i="1"/>
  <c r="D6" i="8" s="1"/>
  <c r="D19" i="1"/>
  <c r="C6" i="8" s="1"/>
  <c r="A19" i="1"/>
  <c r="B6" i="8" s="1"/>
  <c r="L56" i="6" l="1"/>
  <c r="J56" i="6"/>
  <c r="G16" i="8"/>
  <c r="I16" i="8"/>
  <c r="G18" i="8"/>
  <c r="I18" i="8"/>
  <c r="F26" i="8"/>
  <c r="B42" i="8"/>
  <c r="B38" i="8"/>
  <c r="G20" i="8"/>
  <c r="I20" i="8"/>
  <c r="C77" i="7"/>
  <c r="H77" i="7"/>
  <c r="I42" i="7"/>
  <c r="G22" i="8"/>
  <c r="E77" i="7"/>
  <c r="G27" i="8"/>
  <c r="G29" i="8"/>
  <c r="I29" i="8"/>
  <c r="G31" i="8"/>
  <c r="I31" i="8"/>
  <c r="I27" i="8"/>
  <c r="B40" i="8"/>
  <c r="D36" i="8"/>
  <c r="H6" i="8"/>
  <c r="F36" i="8"/>
  <c r="J6" i="8"/>
  <c r="C37" i="8"/>
  <c r="E37" i="8"/>
  <c r="D38" i="8"/>
  <c r="H8" i="8"/>
  <c r="F38" i="8"/>
  <c r="J8" i="8"/>
  <c r="G9" i="8"/>
  <c r="C39" i="8"/>
  <c r="I9" i="8"/>
  <c r="E39" i="8"/>
  <c r="D40" i="8"/>
  <c r="H10" i="8"/>
  <c r="J10" i="8"/>
  <c r="G11" i="8"/>
  <c r="C41" i="8"/>
  <c r="I11" i="8"/>
  <c r="E41" i="8"/>
  <c r="C36" i="8"/>
  <c r="G6" i="8"/>
  <c r="E36" i="8"/>
  <c r="I6" i="8"/>
  <c r="D37" i="8"/>
  <c r="F37" i="8"/>
  <c r="C38" i="8"/>
  <c r="G8" i="8"/>
  <c r="E38" i="8"/>
  <c r="I8" i="8"/>
  <c r="D39" i="8"/>
  <c r="H9" i="8"/>
  <c r="F39" i="8"/>
  <c r="J9" i="8"/>
  <c r="C40" i="8"/>
  <c r="G10" i="8"/>
  <c r="E40" i="8"/>
  <c r="I10" i="8"/>
  <c r="D41" i="8"/>
  <c r="H11" i="8"/>
  <c r="F41" i="8"/>
  <c r="J11" i="8"/>
  <c r="G12" i="8"/>
  <c r="C42" i="8"/>
  <c r="H26" i="8"/>
  <c r="J26" i="8"/>
  <c r="H17" i="8"/>
  <c r="J17" i="8"/>
  <c r="H28" i="8"/>
  <c r="J28" i="8"/>
  <c r="H19" i="8"/>
  <c r="J19" i="8"/>
  <c r="H30" i="8"/>
  <c r="I30" i="8"/>
  <c r="H21" i="8"/>
  <c r="J21" i="8"/>
  <c r="H16" i="8"/>
  <c r="J16" i="8"/>
  <c r="G26" i="8"/>
  <c r="I26" i="8"/>
  <c r="B36" i="8"/>
  <c r="G17" i="8"/>
  <c r="I17" i="8"/>
  <c r="H27" i="8"/>
  <c r="J27" i="8"/>
  <c r="H18" i="8"/>
  <c r="J18" i="8"/>
  <c r="G28" i="8"/>
  <c r="I28" i="8"/>
  <c r="B39" i="8"/>
  <c r="G19" i="8"/>
  <c r="I19" i="8"/>
  <c r="H29" i="8"/>
  <c r="J29" i="8"/>
  <c r="H20" i="8"/>
  <c r="J20" i="8"/>
  <c r="G30" i="8"/>
  <c r="B41" i="8"/>
  <c r="G21" i="8"/>
  <c r="I21" i="8"/>
  <c r="H31" i="8"/>
  <c r="J31" i="8"/>
  <c r="G32" i="8"/>
  <c r="B42" i="7"/>
  <c r="D42" i="7"/>
  <c r="F42" i="7"/>
  <c r="B7" i="8"/>
  <c r="B37" i="8" s="1"/>
  <c r="F30" i="8"/>
  <c r="J30" i="8" s="1"/>
  <c r="J38" i="8" l="1"/>
  <c r="H38" i="8"/>
  <c r="I40" i="8"/>
  <c r="G42" i="8"/>
  <c r="I38" i="8"/>
  <c r="G38" i="8"/>
  <c r="G40" i="8"/>
  <c r="J39" i="8"/>
  <c r="H39" i="8"/>
  <c r="J41" i="8"/>
  <c r="H41" i="8"/>
  <c r="H40" i="8"/>
  <c r="F40" i="8"/>
  <c r="J40" i="8" s="1"/>
  <c r="E44" i="8"/>
  <c r="I36" i="8"/>
  <c r="C44" i="8"/>
  <c r="G36" i="8"/>
  <c r="J36" i="8"/>
  <c r="H36" i="8"/>
  <c r="D44" i="8"/>
  <c r="B44" i="8"/>
  <c r="J37" i="8"/>
  <c r="H37" i="8"/>
  <c r="I7" i="8"/>
  <c r="G7" i="8"/>
  <c r="J7" i="8"/>
  <c r="H7" i="8"/>
  <c r="I41" i="8"/>
  <c r="G41" i="8"/>
  <c r="I39" i="8"/>
  <c r="G39" i="8"/>
  <c r="I37" i="8"/>
  <c r="G37" i="8"/>
  <c r="F44" i="8" l="1"/>
  <c r="J44" i="8"/>
  <c r="H44" i="8"/>
  <c r="G44" i="8"/>
  <c r="I44" i="8"/>
  <c r="K56" i="6"/>
  <c r="D56" i="6"/>
</calcChain>
</file>

<file path=xl/sharedStrings.xml><?xml version="1.0" encoding="utf-8"?>
<sst xmlns="http://schemas.openxmlformats.org/spreadsheetml/2006/main" count="1104" uniqueCount="309">
  <si>
    <t>Activité Randonnée Pédestre</t>
  </si>
  <si>
    <t>Faite</t>
  </si>
  <si>
    <t>Date</t>
  </si>
  <si>
    <t>Lieu de la mission</t>
  </si>
  <si>
    <t>Trajet A/R</t>
  </si>
  <si>
    <t>Animateur n°1</t>
  </si>
  <si>
    <t>Véhicule Animateur 1</t>
  </si>
  <si>
    <t>Animateur n°2</t>
  </si>
  <si>
    <t>Véhicule Animateur 2</t>
  </si>
  <si>
    <t>Animateur n°3</t>
  </si>
  <si>
    <t>Participants</t>
  </si>
  <si>
    <t>Km</t>
  </si>
  <si>
    <t>D+</t>
  </si>
  <si>
    <t>Commentaire</t>
  </si>
  <si>
    <t>Niveau</t>
  </si>
  <si>
    <t>Nb Rando</t>
  </si>
  <si>
    <t>Total km Voiture A/R</t>
  </si>
  <si>
    <t>Total Participants</t>
  </si>
  <si>
    <t>Total km Rando</t>
  </si>
  <si>
    <t>Total Dénivelé</t>
  </si>
  <si>
    <t>Moyenne  km Voiture A/R</t>
  </si>
  <si>
    <t>Moyenne Participants</t>
  </si>
  <si>
    <t>Moyenne  km Rando</t>
  </si>
  <si>
    <t>Moyenne Dénivelé</t>
  </si>
  <si>
    <t>Niveau 1</t>
  </si>
  <si>
    <t>Niveau 2</t>
  </si>
  <si>
    <t>Niveau 3</t>
  </si>
  <si>
    <t>Niveau 4</t>
  </si>
  <si>
    <t>Niveau 5</t>
  </si>
  <si>
    <t>Niveau découverte</t>
  </si>
  <si>
    <t xml:space="preserve">Reconnaissance </t>
  </si>
  <si>
    <t xml:space="preserve">Tous les groupes </t>
  </si>
  <si>
    <t xml:space="preserve">Plus grand nombre de participants dans une randonnée : Niveau 2 le 17/03/2025 </t>
  </si>
  <si>
    <t>FERIE</t>
  </si>
  <si>
    <t>-</t>
  </si>
  <si>
    <t>T1 Saison 2025-2026</t>
  </si>
  <si>
    <t>T2 Saison 2025-2026</t>
  </si>
  <si>
    <t>T3 Saison 2025-2026</t>
  </si>
  <si>
    <t>Saison 2025-2026</t>
  </si>
  <si>
    <t>Récapitulatif Saison 2025-2026</t>
  </si>
  <si>
    <t>Cazevieille</t>
  </si>
  <si>
    <t>Cavalier Jean Paul</t>
  </si>
  <si>
    <t>oui avec don</t>
  </si>
  <si>
    <t>Sourdoire Marie-Paule</t>
  </si>
  <si>
    <t>non</t>
  </si>
  <si>
    <t>RAS</t>
  </si>
  <si>
    <t>Valmalle</t>
  </si>
  <si>
    <t>Mader Hélène</t>
  </si>
  <si>
    <t>Oui avec Don</t>
  </si>
  <si>
    <t>Mader Xavier</t>
  </si>
  <si>
    <t>Non</t>
  </si>
  <si>
    <t>Gayraud Rosine</t>
  </si>
  <si>
    <t>Le Bosc</t>
  </si>
  <si>
    <t>Barnet David</t>
  </si>
  <si>
    <t>Achard Patrick</t>
  </si>
  <si>
    <t>Michaudet Michel</t>
  </si>
  <si>
    <t>Vieules Bernadette</t>
  </si>
  <si>
    <t>Saint Gély du Fesc</t>
  </si>
  <si>
    <t>Montoulieu - Ermitage</t>
  </si>
  <si>
    <t>R.A.S.</t>
  </si>
  <si>
    <t>Notre Dame de Londres</t>
  </si>
  <si>
    <t>BRISSAC</t>
  </si>
  <si>
    <t>Oui sans Don</t>
  </si>
  <si>
    <t xml:space="preserve">Achard Patrick </t>
  </si>
  <si>
    <t>Tirloy Bernard</t>
  </si>
  <si>
    <t>St Maurice Navacelles</t>
  </si>
  <si>
    <t>Barthélémy Jean</t>
  </si>
  <si>
    <t>Cazevielle</t>
  </si>
  <si>
    <t>Teyran</t>
  </si>
  <si>
    <t>Calvié Bernard</t>
  </si>
  <si>
    <t>Cambo</t>
  </si>
  <si>
    <t>Font de Griffe-St Guilhem</t>
  </si>
  <si>
    <t>Sumène Ranc de Banes</t>
  </si>
  <si>
    <t>Aman Michel</t>
  </si>
  <si>
    <t>Sumène</t>
  </si>
  <si>
    <t>belle rando programmée le 18/09</t>
  </si>
  <si>
    <t>Grabels, source de l'Avy</t>
  </si>
  <si>
    <t>Clapiers</t>
  </si>
  <si>
    <t>Jérôme Gerard</t>
  </si>
  <si>
    <t>Rando prévue Cazevieille remplacée par Clapiers .MB remplacé par GJ</t>
  </si>
  <si>
    <t>Arboras</t>
  </si>
  <si>
    <t>Abandon car chemin fermé</t>
  </si>
  <si>
    <t>Saint Gély plateau de Piquet</t>
  </si>
  <si>
    <t>Régnier Jean-Paul</t>
  </si>
  <si>
    <t>Rosina Gayraud</t>
  </si>
  <si>
    <t>Viols en Laval</t>
  </si>
  <si>
    <t>Aulas</t>
  </si>
  <si>
    <t>Achard patrick</t>
  </si>
  <si>
    <t>Rando très appréciée</t>
  </si>
  <si>
    <t>Pas de sortie</t>
  </si>
  <si>
    <t>St Jullien - col de Cazagat</t>
  </si>
  <si>
    <t>RAS. Très sportif et technique, parcours dans les rochers. IBP FFRS 54 !!!</t>
  </si>
  <si>
    <t>Gauthier Bernard</t>
  </si>
  <si>
    <t>Rosine Gayraud</t>
  </si>
  <si>
    <t>Un coude écorché suite à une chute. L’adhérente n’a pas souhaité donner suite.</t>
  </si>
  <si>
    <t>Du Triadou à Restinclières</t>
  </si>
  <si>
    <t>6.5</t>
  </si>
  <si>
    <t>Bacon Michel</t>
  </si>
  <si>
    <t>Régnier Jean Paul</t>
  </si>
  <si>
    <t>Quissac</t>
  </si>
  <si>
    <t>Marchand Daniele</t>
  </si>
  <si>
    <t>Doualla Nicole</t>
  </si>
  <si>
    <t>Lauroux</t>
  </si>
  <si>
    <t>Mas de verdier st Bauzille de Putois</t>
  </si>
  <si>
    <t>Montaud</t>
  </si>
  <si>
    <t>Saint Etienne de Gourgas</t>
  </si>
  <si>
    <t>Soumont</t>
  </si>
  <si>
    <t>Jérome Gérard</t>
  </si>
  <si>
    <t>Plateau de Guilhaumard</t>
  </si>
  <si>
    <t>En remplacement des "canalettes" fermées</t>
  </si>
  <si>
    <t>Lac des Pises et Saint Guiral</t>
  </si>
  <si>
    <t>Xavier Chamoulaud</t>
  </si>
  <si>
    <t>Bernard Tirloy</t>
  </si>
  <si>
    <t xml:space="preserve">19.6 </t>
  </si>
  <si>
    <t>Baldet Pierre</t>
  </si>
  <si>
    <t>Cabrière</t>
  </si>
  <si>
    <t>LT</t>
  </si>
  <si>
    <t>à revoir et à modifier</t>
  </si>
  <si>
    <t>Claret</t>
  </si>
  <si>
    <t>superbe rando</t>
  </si>
  <si>
    <t>Un mal être d’une participante à 800 m de l’arrivée. Michel Michaudet et une autre participante sont restés avec elle jusqu’au retour de son mari parti chercher la voiture avec Gilbert Bouet.</t>
  </si>
  <si>
    <t>Jean Pierre Paul</t>
  </si>
  <si>
    <t>Baillarguet</t>
  </si>
  <si>
    <t>.</t>
  </si>
  <si>
    <t>retour de reconnaissanse constat rétro avg cassé</t>
  </si>
  <si>
    <t>Lauret</t>
  </si>
  <si>
    <t>Candillargues</t>
  </si>
  <si>
    <t>Serra Roger</t>
  </si>
  <si>
    <t>Régnier JeanPaul</t>
  </si>
  <si>
    <t>Graissesac</t>
  </si>
  <si>
    <t>Patrick Achart</t>
  </si>
  <si>
    <t>trés belle rando</t>
  </si>
  <si>
    <t>Méjannes-Le-Clap, Mas de Pernille</t>
  </si>
  <si>
    <t>Superbes grottes et baumes</t>
  </si>
  <si>
    <t>Les rives du Lez</t>
  </si>
  <si>
    <t>Mialet (Gard)</t>
  </si>
  <si>
    <t>Achard Nicole</t>
  </si>
  <si>
    <t>Amann Michel</t>
  </si>
  <si>
    <t>Mas de verdier</t>
  </si>
  <si>
    <t>Jerome Gérard</t>
  </si>
  <si>
    <t>Rabieux</t>
  </si>
  <si>
    <t>BARNET David</t>
  </si>
  <si>
    <t>Regnier Jean-Paul</t>
  </si>
  <si>
    <t>Montredon et le Larzac</t>
  </si>
  <si>
    <t>Saint Mathieu de Tréviers</t>
  </si>
  <si>
    <t>Balade sophro</t>
  </si>
  <si>
    <t>Marchand Danièle</t>
  </si>
  <si>
    <t>Cabrieres</t>
  </si>
  <si>
    <t>Laurence</t>
  </si>
  <si>
    <t>belle rando prévue le 23 octobre</t>
  </si>
  <si>
    <t>Amann michel</t>
  </si>
  <si>
    <t>Valflaunès - Mas Neuf</t>
  </si>
  <si>
    <t>Jeaabn Paul Régnier</t>
  </si>
  <si>
    <t>Vacances scolaires</t>
  </si>
  <si>
    <t>Puechabon Chapelle saint Sylvestre</t>
  </si>
  <si>
    <t>Adherente Mado Paulet problème fartigue ramenée aux voitures par Patrick</t>
  </si>
  <si>
    <t>Vacancesscolaires</t>
  </si>
  <si>
    <t>Saint-André-De-Majencoules</t>
  </si>
  <si>
    <t>Suite à soucis de santé de NIcole, J'ai rebroussé chemin avec elle. Rosine et Hélène étaient présentes et ont pris en charge le groupe pour poursuivre la randonnée.</t>
  </si>
  <si>
    <t>St Paul et Valmalle</t>
  </si>
  <si>
    <t>Les Matelles</t>
  </si>
  <si>
    <t>Saint Sauveur</t>
  </si>
  <si>
    <t>Sous une pluie d’automne</t>
  </si>
  <si>
    <t>Madieres</t>
  </si>
  <si>
    <t>Mader Helene</t>
  </si>
  <si>
    <t>Corconne, Claret</t>
  </si>
  <si>
    <t>a revoir sens inversé + modifications</t>
  </si>
  <si>
    <t>Gayraud Rosina</t>
  </si>
  <si>
    <t>Corconne</t>
  </si>
  <si>
    <t>Randonnée programmée le 24 novembre</t>
  </si>
  <si>
    <t>rando programmée le 15/12</t>
  </si>
  <si>
    <t>Montoulieu Montaud</t>
  </si>
  <si>
    <t>Nébian</t>
  </si>
  <si>
    <t>Achard nicole</t>
  </si>
  <si>
    <t>St Clément (Gard)</t>
  </si>
  <si>
    <t>RAS + Rosina Gayraud</t>
  </si>
  <si>
    <t>Pegairolles  l'Escalette</t>
  </si>
  <si>
    <t>Jérôme Gérard</t>
  </si>
  <si>
    <t>Gerad Jérôme en remplacement de BT</t>
  </si>
  <si>
    <t>Grabels, source de l'Avy, lac des garrigues</t>
  </si>
  <si>
    <t>Lancyre</t>
  </si>
  <si>
    <t>RAS + Marie-Paule Sourdoire</t>
  </si>
  <si>
    <t>Annulé - Intempéries</t>
  </si>
  <si>
    <t>Annulée - Intempéries</t>
  </si>
  <si>
    <t>Annulé -  Intempéries</t>
  </si>
  <si>
    <t>Annuléee - Intempéries</t>
  </si>
  <si>
    <t>Fontanes</t>
  </si>
  <si>
    <t>Mas Neuf</t>
  </si>
  <si>
    <t>Rabieux _ Les Marcassins</t>
  </si>
  <si>
    <t>OK passage Canyon du diable, peu d'eau mais un point de vigilance</t>
  </si>
  <si>
    <t>Mader xavier</t>
  </si>
  <si>
    <t>Ferrières les Verreries</t>
  </si>
  <si>
    <t>Liausson Salagou</t>
  </si>
  <si>
    <t>Cabrières</t>
  </si>
  <si>
    <t>St Jean de La Blaquières - Rabieux - Les Marcassins</t>
  </si>
  <si>
    <t>Chamouleau Xavier</t>
  </si>
  <si>
    <t>Le Viala du Pas de Jau</t>
  </si>
  <si>
    <t>Pierre Baldet</t>
  </si>
  <si>
    <t>Belle rando. Trop peu de participants Dommage !!!</t>
  </si>
  <si>
    <t>Puechabon Chapelle saint sylvestre</t>
  </si>
  <si>
    <t>Annuléé - pluie</t>
  </si>
  <si>
    <t>Annulée pluie</t>
  </si>
  <si>
    <t>randonnée au programme le 27/11</t>
  </si>
  <si>
    <t>St Jean de Buèges</t>
  </si>
  <si>
    <t>Chamoulaud Xavier</t>
  </si>
  <si>
    <t>Gérard Jerome</t>
  </si>
  <si>
    <t>ras</t>
  </si>
  <si>
    <t>Le Caylar</t>
  </si>
  <si>
    <t>Colognac</t>
  </si>
  <si>
    <t>rando prévue le 04/12</t>
  </si>
  <si>
    <t>Mader héléne</t>
  </si>
  <si>
    <t>Gayraud rosine</t>
  </si>
  <si>
    <t>Vacquieres</t>
  </si>
  <si>
    <t>Carnon, Palavas</t>
  </si>
  <si>
    <t>Lodève</t>
  </si>
  <si>
    <t>Saint Gély/Le Rouquet</t>
  </si>
  <si>
    <t>Sourdoire Marie Paule</t>
  </si>
  <si>
    <t>St Mathieu de Tréviers</t>
  </si>
  <si>
    <t>MADER Hélène</t>
  </si>
  <si>
    <t>MADER Xavier</t>
  </si>
  <si>
    <t>Aumessas</t>
  </si>
  <si>
    <t>Viols le fort</t>
  </si>
  <si>
    <t>Valflaunès</t>
  </si>
  <si>
    <t>Xavier Mader</t>
  </si>
  <si>
    <t>16.2</t>
  </si>
  <si>
    <t>Marseillan</t>
  </si>
  <si>
    <t>Castelnau de Guers</t>
  </si>
  <si>
    <t>Sortie ludique avec repas de crustacés.</t>
  </si>
  <si>
    <t>ST Privat</t>
  </si>
  <si>
    <t>Crête de l'hortus</t>
  </si>
  <si>
    <t>Michel Amann</t>
  </si>
  <si>
    <t>Valflaunés</t>
  </si>
  <si>
    <t>Randonnée au programme le 8 janvier</t>
  </si>
  <si>
    <t>Beaulieu</t>
  </si>
  <si>
    <t>Regnier jean Paul</t>
  </si>
  <si>
    <t>Saint Clément de Rivière</t>
  </si>
  <si>
    <t>Saint Clement</t>
  </si>
  <si>
    <t>St Jean de fos</t>
  </si>
  <si>
    <t>St Félix de l'Heras</t>
  </si>
  <si>
    <t>randonnée prévue le 15 janvier</t>
  </si>
  <si>
    <t>Puechabon</t>
  </si>
  <si>
    <t>Aucun</t>
  </si>
  <si>
    <t>randonnée annulée faute de participants</t>
  </si>
  <si>
    <t>Saint Vincent de Barbeyrargues</t>
  </si>
  <si>
    <t>Soudoire Marie Paule</t>
  </si>
  <si>
    <t>st Jean de fos</t>
  </si>
  <si>
    <t>Mader helene</t>
  </si>
  <si>
    <t>Saint Guiraud</t>
  </si>
  <si>
    <t>Jérome Gerard</t>
  </si>
  <si>
    <t>Brouzet les Quissac</t>
  </si>
  <si>
    <t>chemins fermés : à oublier</t>
  </si>
  <si>
    <t>Rando annulée</t>
  </si>
  <si>
    <t>Valflaunes - rando annulée</t>
  </si>
  <si>
    <t>Annulation pluie</t>
  </si>
  <si>
    <t>Rando annulée - pluie</t>
  </si>
  <si>
    <t>Rando annulée - Pluie</t>
  </si>
  <si>
    <t>Assas</t>
  </si>
  <si>
    <t>Saint Gely du Fesc</t>
  </si>
  <si>
    <t>Randonnée Montaud remplacée par Saint Gély du fesc Puech du Redonel</t>
  </si>
  <si>
    <t>Laulo Salagou</t>
  </si>
  <si>
    <t>Laroque</t>
  </si>
  <si>
    <t>Hélène Mader</t>
  </si>
  <si>
    <t>parcours modifié suite à chemins fermés</t>
  </si>
  <si>
    <t>Les Salces</t>
  </si>
  <si>
    <t>Roc de la vigne</t>
  </si>
  <si>
    <t>Domaine de la Roussière - Cambous</t>
  </si>
  <si>
    <t>Bel air</t>
  </si>
  <si>
    <t>Jérome gerard</t>
  </si>
  <si>
    <t>Saint Martin de Londres</t>
  </si>
  <si>
    <t>modification du parcours</t>
  </si>
  <si>
    <t>Claret les embruscalles</t>
  </si>
  <si>
    <t>Murviel les Montpellier</t>
  </si>
  <si>
    <t>Frament François</t>
  </si>
  <si>
    <t>Viol en laval</t>
  </si>
  <si>
    <t>Rando Agones. Remplacée par la pourcaresse</t>
  </si>
  <si>
    <t>Claret Les Embruscalles</t>
  </si>
  <si>
    <t>modification de la fin du parcours</t>
  </si>
  <si>
    <t>Viols en Laval de Roussières à Cazarils</t>
  </si>
  <si>
    <t>St Vincent de Barbeyrargues</t>
  </si>
  <si>
    <t>Formation animateur</t>
  </si>
  <si>
    <t>rando annulée</t>
  </si>
  <si>
    <t>Annulée par arrêté préfectoral</t>
  </si>
  <si>
    <t>Gardiole Abbaye St Félix</t>
  </si>
  <si>
    <t>Rando de substitution suite météo défavorable.</t>
  </si>
  <si>
    <t>Barthelemy Jean</t>
  </si>
  <si>
    <t>Rabejac</t>
  </si>
  <si>
    <t>Ras</t>
  </si>
  <si>
    <t>Randonnée rajoutée pendant les vacances -RAS</t>
  </si>
  <si>
    <t>Parc Départemental de Bessilles</t>
  </si>
  <si>
    <t>Vissou</t>
  </si>
  <si>
    <t>parcours à modifier</t>
  </si>
  <si>
    <t>rando plus adaptée au G4</t>
  </si>
  <si>
    <t>Liausson</t>
  </si>
  <si>
    <t>Saint Bauzille de Putois</t>
  </si>
  <si>
    <t>Jean Barthélémy</t>
  </si>
  <si>
    <t>Annulée météo</t>
  </si>
  <si>
    <t>Les Rives</t>
  </si>
  <si>
    <t>Gérard Jérôme</t>
  </si>
  <si>
    <t xml:space="preserve">Michaudet Michel </t>
  </si>
  <si>
    <t xml:space="preserve">Bacon Michel </t>
  </si>
  <si>
    <t>Randonnée Annulée pluie</t>
  </si>
  <si>
    <t>Cournonterral</t>
  </si>
  <si>
    <t>Ganges</t>
  </si>
  <si>
    <t>Gigean La Gardiole</t>
  </si>
  <si>
    <t>sentier fermé, rando trop difficile pour le G3</t>
  </si>
  <si>
    <t>Presqu'iles de la Sure et Rouens</t>
  </si>
  <si>
    <t>Arrigas vernes</t>
  </si>
  <si>
    <t>achard patrick</t>
  </si>
  <si>
    <t>Garcia Francoise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</si>
</sst>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6" x14ac:knownFonts="1">
    <font>
      <sz val="10"/>
      <name val="Arial"/>
      <family val="2"/>
      <charset val="1"/>
    </font>
    <font>
      <sz val="2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sz val="2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2"/>
      <charset val="1"/>
    </font>
    <font>
      <sz val="10"/>
      <name val="Liberation Sans"/>
      <family val="2"/>
    </font>
    <font>
      <sz val="10"/>
      <color theme="0"/>
      <name val="Arial"/>
      <family val="2"/>
    </font>
    <font>
      <sz val="10"/>
      <color theme="0"/>
      <name val="Liberation Sans"/>
      <family val="2"/>
    </font>
    <font>
      <sz val="10"/>
      <color theme="1"/>
      <name val="Calibri"/>
      <scheme val="minor"/>
    </font>
    <font>
      <sz val="10"/>
      <color theme="0"/>
      <name val="Calibri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81D41A"/>
        <bgColor rgb="FFBBE33D"/>
      </patternFill>
    </fill>
    <fill>
      <patternFill patternType="solid">
        <fgColor rgb="FFFFFF00"/>
        <bgColor rgb="FFBBE33D"/>
      </patternFill>
    </fill>
    <fill>
      <patternFill patternType="solid">
        <fgColor rgb="FFFFFFFF"/>
        <bgColor rgb="FFEEEEEE"/>
      </patternFill>
    </fill>
    <fill>
      <patternFill patternType="solid">
        <fgColor rgb="FFFFBF00"/>
        <bgColor rgb="FFFF9900"/>
      </patternFill>
    </fill>
    <fill>
      <patternFill patternType="solid">
        <fgColor rgb="FFBBE33D"/>
        <bgColor rgb="FF81D41A"/>
      </patternFill>
    </fill>
    <fill>
      <patternFill patternType="solid">
        <fgColor rgb="FF00BFF0"/>
        <bgColor rgb="FF33CCCC"/>
      </patternFill>
    </fill>
    <fill>
      <patternFill patternType="solid">
        <fgColor rgb="FFF5A1C0"/>
        <bgColor rgb="FFCC99FF"/>
      </patternFill>
    </fill>
    <fill>
      <patternFill patternType="solid">
        <fgColor rgb="FFFFE994"/>
        <bgColor rgb="FFFFCC99"/>
      </patternFill>
    </fill>
    <fill>
      <patternFill patternType="solid">
        <fgColor rgb="FFEEEEEE"/>
        <bgColor rgb="FFFFFFFF"/>
      </patternFill>
    </fill>
    <fill>
      <patternFill patternType="solid">
        <fgColor rgb="FFFF0000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993300"/>
      </patternFill>
    </fill>
    <fill>
      <patternFill patternType="solid">
        <fgColor rgb="FFFFC000"/>
        <bgColor rgb="FF99330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0000"/>
        <bgColor rgb="FFFFFF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5B3F86"/>
      </right>
      <top/>
      <bottom/>
      <diagonal/>
    </border>
  </borders>
  <cellStyleXfs count="3">
    <xf numFmtId="0" fontId="0" fillId="0" borderId="0"/>
    <xf numFmtId="0" fontId="6" fillId="2" borderId="0" applyBorder="0" applyProtection="0"/>
    <xf numFmtId="0" fontId="6" fillId="3" borderId="0" applyBorder="0" applyProtection="0"/>
  </cellStyleXfs>
  <cellXfs count="22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0" borderId="2" xfId="0" applyBorder="1" applyAlignment="1">
      <alignment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2" fillId="5" borderId="2" xfId="0" applyFont="1" applyFill="1" applyBorder="1" applyAlignment="1">
      <alignment horizontal="left"/>
    </xf>
    <xf numFmtId="14" fontId="2" fillId="5" borderId="2" xfId="0" applyNumberFormat="1" applyFont="1" applyFill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 applyProtection="1">
      <alignment horizontal="center"/>
      <protection locked="0" hidden="1"/>
    </xf>
    <xf numFmtId="164" fontId="0" fillId="8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" fontId="0" fillId="9" borderId="1" xfId="0" applyNumberFormat="1" applyFill="1" applyBorder="1" applyAlignment="1">
      <alignment horizontal="center" vertical="center"/>
    </xf>
    <xf numFmtId="1" fontId="2" fillId="9" borderId="1" xfId="0" applyNumberFormat="1" applyFont="1" applyFill="1" applyBorder="1" applyAlignment="1">
      <alignment horizontal="center" vertical="center"/>
    </xf>
    <xf numFmtId="164" fontId="2" fillId="9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" fontId="0" fillId="10" borderId="1" xfId="0" applyNumberFormat="1" applyFill="1" applyBorder="1" applyAlignment="1">
      <alignment horizontal="center" vertical="center"/>
    </xf>
    <xf numFmtId="1" fontId="2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13" borderId="2" xfId="0" applyFont="1" applyFill="1" applyBorder="1"/>
    <xf numFmtId="0" fontId="2" fillId="13" borderId="2" xfId="0" applyFont="1" applyFill="1" applyBorder="1" applyAlignment="1">
      <alignment horizontal="center"/>
    </xf>
    <xf numFmtId="14" fontId="7" fillId="12" borderId="2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0" fillId="14" borderId="2" xfId="0" applyFill="1" applyBorder="1" applyAlignment="1">
      <alignment horizontal="center"/>
    </xf>
    <xf numFmtId="14" fontId="0" fillId="14" borderId="2" xfId="0" applyNumberFormat="1" applyFill="1" applyBorder="1" applyAlignment="1">
      <alignment horizontal="center"/>
    </xf>
    <xf numFmtId="0" fontId="0" fillId="14" borderId="2" xfId="0" applyFill="1" applyBorder="1"/>
    <xf numFmtId="1" fontId="0" fillId="14" borderId="2" xfId="0" applyNumberFormat="1" applyFill="1" applyBorder="1" applyAlignment="1">
      <alignment horizontal="center"/>
    </xf>
    <xf numFmtId="0" fontId="0" fillId="4" borderId="2" xfId="0" applyFill="1" applyBorder="1" applyAlignment="1">
      <alignment wrapText="1"/>
    </xf>
    <xf numFmtId="0" fontId="3" fillId="16" borderId="2" xfId="0" applyFont="1" applyFill="1" applyBorder="1"/>
    <xf numFmtId="0" fontId="3" fillId="16" borderId="2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14" fontId="0" fillId="16" borderId="1" xfId="0" applyNumberForma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0" fillId="17" borderId="2" xfId="0" applyFill="1" applyBorder="1"/>
    <xf numFmtId="0" fontId="0" fillId="17" borderId="2" xfId="0" applyFill="1" applyBorder="1" applyAlignment="1">
      <alignment horizontal="center"/>
    </xf>
    <xf numFmtId="0" fontId="0" fillId="16" borderId="2" xfId="0" applyFill="1" applyBorder="1"/>
    <xf numFmtId="0" fontId="0" fillId="16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14" fontId="0" fillId="13" borderId="2" xfId="0" applyNumberFormat="1" applyFill="1" applyBorder="1" applyAlignment="1">
      <alignment horizontal="center"/>
    </xf>
    <xf numFmtId="0" fontId="7" fillId="13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16" borderId="2" xfId="0" applyNumberFormat="1" applyFill="1" applyBorder="1" applyAlignment="1">
      <alignment horizontal="center"/>
    </xf>
    <xf numFmtId="0" fontId="3" fillId="16" borderId="2" xfId="0" applyFont="1" applyFill="1" applyBorder="1" applyAlignment="1">
      <alignment wrapText="1"/>
    </xf>
    <xf numFmtId="0" fontId="0" fillId="17" borderId="2" xfId="0" applyFill="1" applyBorder="1" applyAlignment="1">
      <alignment horizontal="center" wrapText="1"/>
    </xf>
    <xf numFmtId="14" fontId="2" fillId="13" borderId="2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16" borderId="6" xfId="0" applyNumberFormat="1" applyFill="1" applyBorder="1" applyAlignment="1">
      <alignment horizontal="center"/>
    </xf>
    <xf numFmtId="0" fontId="0" fillId="17" borderId="5" xfId="0" applyFill="1" applyBorder="1" applyAlignment="1">
      <alignment wrapText="1"/>
    </xf>
    <xf numFmtId="0" fontId="0" fillId="17" borderId="5" xfId="0" applyFill="1" applyBorder="1" applyAlignment="1">
      <alignment horizontal="center"/>
    </xf>
    <xf numFmtId="0" fontId="0" fillId="17" borderId="5" xfId="0" applyFill="1" applyBorder="1"/>
    <xf numFmtId="14" fontId="0" fillId="16" borderId="4" xfId="0" applyNumberFormat="1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7" borderId="10" xfId="0" applyFill="1" applyBorder="1"/>
    <xf numFmtId="0" fontId="0" fillId="13" borderId="2" xfId="0" applyFill="1" applyBorder="1"/>
    <xf numFmtId="0" fontId="0" fillId="13" borderId="2" xfId="0" applyFill="1" applyBorder="1" applyAlignment="1">
      <alignment horizontal="center"/>
    </xf>
    <xf numFmtId="0" fontId="0" fillId="17" borderId="2" xfId="0" applyFill="1" applyBorder="1" applyAlignment="1">
      <alignment horizontal="left"/>
    </xf>
    <xf numFmtId="0" fontId="7" fillId="13" borderId="2" xfId="0" applyFont="1" applyFill="1" applyBorder="1"/>
    <xf numFmtId="0" fontId="2" fillId="13" borderId="2" xfId="0" applyFont="1" applyFill="1" applyBorder="1" applyAlignment="1">
      <alignment wrapText="1"/>
    </xf>
    <xf numFmtId="0" fontId="7" fillId="13" borderId="2" xfId="0" applyFont="1" applyFill="1" applyBorder="1" applyAlignment="1">
      <alignment wrapText="1"/>
    </xf>
    <xf numFmtId="0" fontId="2" fillId="13" borderId="2" xfId="0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left"/>
    </xf>
    <xf numFmtId="0" fontId="0" fillId="15" borderId="2" xfId="0" applyFill="1" applyBorder="1" applyAlignment="1">
      <alignment horizontal="center"/>
    </xf>
    <xf numFmtId="0" fontId="0" fillId="15" borderId="2" xfId="0" applyFill="1" applyBorder="1"/>
    <xf numFmtId="0" fontId="7" fillId="15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14" fontId="9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1" fontId="0" fillId="0" borderId="0" xfId="0" applyNumberFormat="1"/>
    <xf numFmtId="0" fontId="3" fillId="18" borderId="2" xfId="0" applyFont="1" applyFill="1" applyBorder="1" applyAlignment="1">
      <alignment horizontal="center"/>
    </xf>
    <xf numFmtId="14" fontId="3" fillId="18" borderId="2" xfId="0" applyNumberFormat="1" applyFont="1" applyFill="1" applyBorder="1" applyAlignment="1">
      <alignment horizontal="center"/>
    </xf>
    <xf numFmtId="0" fontId="3" fillId="18" borderId="2" xfId="0" applyFont="1" applyFill="1" applyBorder="1"/>
    <xf numFmtId="0" fontId="3" fillId="18" borderId="2" xfId="0" applyFont="1" applyFill="1" applyBorder="1" applyAlignment="1">
      <alignment horizontal="left"/>
    </xf>
    <xf numFmtId="0" fontId="8" fillId="18" borderId="2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14" fontId="0" fillId="17" borderId="0" xfId="0" applyNumberFormat="1" applyFill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left"/>
    </xf>
    <xf numFmtId="0" fontId="9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4" fontId="9" fillId="0" borderId="11" xfId="0" applyNumberFormat="1" applyFont="1" applyBorder="1" applyAlignment="1">
      <alignment horizontal="right" vertical="center" wrapText="1"/>
    </xf>
    <xf numFmtId="0" fontId="0" fillId="2" borderId="2" xfId="0" applyFill="1" applyBorder="1"/>
    <xf numFmtId="1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7" fillId="15" borderId="2" xfId="0" applyFont="1" applyFill="1" applyBorder="1" applyAlignment="1">
      <alignment wrapText="1"/>
    </xf>
    <xf numFmtId="14" fontId="9" fillId="0" borderId="2" xfId="0" applyNumberFormat="1" applyFont="1" applyBorder="1" applyAlignment="1">
      <alignment vertical="center" wrapText="1"/>
    </xf>
    <xf numFmtId="0" fontId="7" fillId="15" borderId="2" xfId="0" applyFont="1" applyFill="1" applyBorder="1"/>
    <xf numFmtId="0" fontId="2" fillId="12" borderId="2" xfId="0" applyFont="1" applyFill="1" applyBorder="1"/>
    <xf numFmtId="0" fontId="2" fillId="12" borderId="2" xfId="0" applyFont="1" applyFill="1" applyBorder="1" applyAlignment="1">
      <alignment horizontal="center"/>
    </xf>
    <xf numFmtId="0" fontId="7" fillId="12" borderId="2" xfId="0" applyFont="1" applyFill="1" applyBorder="1"/>
    <xf numFmtId="0" fontId="7" fillId="1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4" fontId="9" fillId="0" borderId="0" xfId="0" applyNumberFormat="1" applyFont="1" applyAlignment="1">
      <alignment horizontal="right" vertical="center" wrapText="1"/>
    </xf>
    <xf numFmtId="0" fontId="3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wrapText="1"/>
    </xf>
    <xf numFmtId="0" fontId="2" fillId="15" borderId="2" xfId="0" applyFont="1" applyFill="1" applyBorder="1" applyAlignment="1">
      <alignment horizontal="left"/>
    </xf>
    <xf numFmtId="0" fontId="2" fillId="15" borderId="2" xfId="0" applyFont="1" applyFill="1" applyBorder="1" applyAlignment="1">
      <alignment horizontal="center"/>
    </xf>
    <xf numFmtId="0" fontId="7" fillId="15" borderId="2" xfId="0" applyFont="1" applyFill="1" applyBorder="1" applyAlignment="1">
      <alignment horizontal="left"/>
    </xf>
    <xf numFmtId="0" fontId="7" fillId="15" borderId="2" xfId="0" applyFont="1" applyFill="1" applyBorder="1" applyAlignment="1">
      <alignment horizontal="center" wrapText="1"/>
    </xf>
    <xf numFmtId="0" fontId="0" fillId="12" borderId="2" xfId="0" applyFill="1" applyBorder="1"/>
    <xf numFmtId="0" fontId="11" fillId="15" borderId="2" xfId="0" applyFont="1" applyFill="1" applyBorder="1" applyAlignment="1">
      <alignment horizontal="left" vertical="center" wrapText="1"/>
    </xf>
    <xf numFmtId="0" fontId="11" fillId="15" borderId="2" xfId="0" applyFont="1" applyFill="1" applyBorder="1" applyAlignment="1">
      <alignment horizontal="right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5" borderId="2" xfId="0" applyFill="1" applyBorder="1" applyAlignment="1">
      <alignment horizontal="left"/>
    </xf>
    <xf numFmtId="0" fontId="7" fillId="12" borderId="2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3" fillId="16" borderId="10" xfId="0" applyFont="1" applyFill="1" applyBorder="1" applyAlignment="1">
      <alignment horizontal="center"/>
    </xf>
    <xf numFmtId="0" fontId="3" fillId="16" borderId="10" xfId="0" applyFont="1" applyFill="1" applyBorder="1"/>
    <xf numFmtId="0" fontId="12" fillId="20" borderId="0" xfId="0" applyFont="1" applyFill="1" applyAlignment="1">
      <alignment vertical="center"/>
    </xf>
    <xf numFmtId="0" fontId="12" fillId="20" borderId="2" xfId="0" applyFont="1" applyFill="1" applyBorder="1" applyAlignment="1">
      <alignment vertical="center"/>
    </xf>
    <xf numFmtId="0" fontId="12" fillId="20" borderId="2" xfId="0" applyFont="1" applyFill="1" applyBorder="1" applyAlignment="1">
      <alignment horizontal="center" vertical="center"/>
    </xf>
    <xf numFmtId="0" fontId="12" fillId="21" borderId="2" xfId="0" applyFont="1" applyFill="1" applyBorder="1" applyAlignment="1">
      <alignment vertical="center"/>
    </xf>
    <xf numFmtId="0" fontId="12" fillId="21" borderId="2" xfId="0" applyFont="1" applyFill="1" applyBorder="1" applyAlignment="1">
      <alignment horizontal="center" vertical="center"/>
    </xf>
    <xf numFmtId="0" fontId="12" fillId="22" borderId="2" xfId="0" applyFont="1" applyFill="1" applyBorder="1" applyAlignment="1">
      <alignment vertical="center"/>
    </xf>
    <xf numFmtId="0" fontId="12" fillId="22" borderId="2" xfId="0" applyFont="1" applyFill="1" applyBorder="1" applyAlignment="1">
      <alignment horizontal="center" vertical="center"/>
    </xf>
    <xf numFmtId="0" fontId="0" fillId="22" borderId="2" xfId="0" applyFill="1" applyBorder="1"/>
    <xf numFmtId="0" fontId="13" fillId="22" borderId="2" xfId="0" applyFont="1" applyFill="1" applyBorder="1" applyAlignment="1">
      <alignment vertical="center"/>
    </xf>
    <xf numFmtId="0" fontId="14" fillId="22" borderId="2" xfId="0" applyFont="1" applyFill="1" applyBorder="1" applyAlignment="1">
      <alignment vertical="center"/>
    </xf>
    <xf numFmtId="0" fontId="15" fillId="21" borderId="2" xfId="0" applyFont="1" applyFill="1" applyBorder="1" applyAlignment="1">
      <alignment vertical="center"/>
    </xf>
    <xf numFmtId="0" fontId="15" fillId="21" borderId="2" xfId="0" applyFont="1" applyFill="1" applyBorder="1" applyAlignment="1">
      <alignment horizontal="center" vertical="center"/>
    </xf>
    <xf numFmtId="0" fontId="0" fillId="21" borderId="2" xfId="0" applyFill="1" applyBorder="1"/>
    <xf numFmtId="14" fontId="7" fillId="2" borderId="4" xfId="0" applyNumberFormat="1" applyFont="1" applyFill="1" applyBorder="1" applyAlignment="1">
      <alignment horizontal="center"/>
    </xf>
    <xf numFmtId="0" fontId="15" fillId="2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/>
    </xf>
    <xf numFmtId="0" fontId="0" fillId="21" borderId="12" xfId="0" applyFill="1" applyBorder="1"/>
    <xf numFmtId="14" fontId="15" fillId="20" borderId="2" xfId="0" applyNumberFormat="1" applyFont="1" applyFill="1" applyBorder="1" applyAlignment="1">
      <alignment vertical="center"/>
    </xf>
    <xf numFmtId="0" fontId="15" fillId="20" borderId="2" xfId="0" applyFont="1" applyFill="1" applyBorder="1" applyAlignment="1">
      <alignment vertical="center"/>
    </xf>
    <xf numFmtId="0" fontId="15" fillId="20" borderId="2" xfId="0" applyFont="1" applyFill="1" applyBorder="1" applyAlignment="1">
      <alignment horizontal="center" vertical="center"/>
    </xf>
    <xf numFmtId="0" fontId="7" fillId="22" borderId="2" xfId="0" applyFont="1" applyFill="1" applyBorder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14" fillId="2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0" fontId="4" fillId="19" borderId="7" xfId="0" applyFont="1" applyFill="1" applyBorder="1" applyAlignment="1">
      <alignment horizontal="center"/>
    </xf>
    <xf numFmtId="0" fontId="4" fillId="19" borderId="8" xfId="0" applyFont="1" applyFill="1" applyBorder="1" applyAlignment="1">
      <alignment horizontal="center"/>
    </xf>
    <xf numFmtId="0" fontId="4" fillId="19" borderId="9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14" fontId="12" fillId="20" borderId="11" xfId="0" applyNumberFormat="1" applyFont="1" applyFill="1" applyBorder="1" applyAlignment="1">
      <alignment vertical="center"/>
    </xf>
    <xf numFmtId="14" fontId="15" fillId="21" borderId="11" xfId="0" applyNumberFormat="1" applyFont="1" applyFill="1" applyBorder="1" applyAlignment="1">
      <alignment vertical="center"/>
    </xf>
  </cellXfs>
  <cellStyles count="3">
    <cellStyle name="Normal" xfId="0" builtinId="0"/>
    <cellStyle name="rouge" xfId="1" xr:uid="{00000000-0005-0000-0000-000001000000}"/>
    <cellStyle name="vert" xfId="2" xr:uid="{00000000-0005-0000-0000-000002000000}"/>
  </cellStyles>
  <dxfs count="14"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  <dxf>
      <font>
        <name val="Arial"/>
      </font>
      <fill>
        <patternFill>
          <bgColor rgb="FFFF0000"/>
        </patternFill>
      </fill>
    </dxf>
    <dxf>
      <font>
        <name val="Arial"/>
      </font>
      <fill>
        <patternFill>
          <bgColor rgb="FF81D41A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BFF0"/>
      <rgbColor rgb="FFCCFFFF"/>
      <rgbColor rgb="FFCCFFCC"/>
      <rgbColor rgb="FFFFE994"/>
      <rgbColor rgb="FF99CCFF"/>
      <rgbColor rgb="FFF5A1C0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7"/>
  <sheetViews>
    <sheetView topLeftCell="A16" workbookViewId="0">
      <selection activeCell="C33" sqref="C33"/>
    </sheetView>
  </sheetViews>
  <sheetFormatPr baseColWidth="10" defaultColWidth="13.140625" defaultRowHeight="12.75" x14ac:dyDescent="0.2"/>
  <cols>
    <col min="1" max="1" width="5.5703125" style="1" customWidth="1"/>
    <col min="2" max="2" width="10.42578125" style="2" customWidth="1"/>
    <col min="3" max="3" width="27.42578125" customWidth="1"/>
    <col min="4" max="4" width="9.42578125" style="1" customWidth="1"/>
    <col min="5" max="5" width="23" customWidth="1"/>
    <col min="6" max="6" width="18.7109375" style="1" customWidth="1"/>
    <col min="7" max="7" width="22.28515625" customWidth="1"/>
    <col min="8" max="8" width="18.7109375" style="1" customWidth="1"/>
    <col min="9" max="9" width="15.85546875" style="1" customWidth="1"/>
    <col min="10" max="10" width="11.140625" style="1" customWidth="1"/>
    <col min="11" max="11" width="5" style="1" customWidth="1"/>
    <col min="12" max="12" width="4.42578125" customWidth="1"/>
    <col min="13" max="13" width="32.5703125" style="1" customWidth="1"/>
    <col min="14" max="23" width="11.5703125" style="1" customWidth="1"/>
  </cols>
  <sheetData>
    <row r="1" spans="1:23" ht="25.5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23" ht="25.5" x14ac:dyDescent="0.35">
      <c r="A2" s="210" t="s">
        <v>35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23" x14ac:dyDescent="0.2">
      <c r="A3" s="6" t="s">
        <v>1</v>
      </c>
      <c r="B3" s="2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5" t="s">
        <v>12</v>
      </c>
      <c r="M3" s="6" t="s">
        <v>13</v>
      </c>
      <c r="N3"/>
      <c r="O3"/>
      <c r="P3"/>
      <c r="Q3"/>
      <c r="R3"/>
      <c r="S3"/>
      <c r="T3"/>
      <c r="U3"/>
      <c r="V3"/>
      <c r="W3"/>
    </row>
    <row r="4" spans="1:23" x14ac:dyDescent="0.2">
      <c r="A4" s="7">
        <v>1</v>
      </c>
      <c r="B4" s="4">
        <v>45908</v>
      </c>
      <c r="C4" s="130" t="s">
        <v>40</v>
      </c>
      <c r="D4" s="131">
        <v>40</v>
      </c>
      <c r="E4" s="130" t="s">
        <v>41</v>
      </c>
      <c r="F4" s="130" t="s">
        <v>48</v>
      </c>
      <c r="G4" s="130" t="s">
        <v>50</v>
      </c>
      <c r="H4" s="130" t="s">
        <v>50</v>
      </c>
      <c r="I4" s="130"/>
      <c r="J4" s="131">
        <v>21</v>
      </c>
      <c r="K4" s="131">
        <v>6</v>
      </c>
      <c r="L4" s="133">
        <v>55</v>
      </c>
      <c r="M4" s="130" t="s">
        <v>45</v>
      </c>
      <c r="V4"/>
      <c r="W4"/>
    </row>
    <row r="5" spans="1:23" x14ac:dyDescent="0.2">
      <c r="A5" s="22">
        <v>1</v>
      </c>
      <c r="B5" s="4">
        <v>45915</v>
      </c>
      <c r="C5" s="5" t="s">
        <v>82</v>
      </c>
      <c r="D5" s="6">
        <v>20</v>
      </c>
      <c r="E5" s="5" t="s">
        <v>56</v>
      </c>
      <c r="F5" s="21" t="s">
        <v>44</v>
      </c>
      <c r="G5" s="5" t="s">
        <v>84</v>
      </c>
      <c r="H5" s="21" t="s">
        <v>50</v>
      </c>
      <c r="I5" s="5"/>
      <c r="J5" s="6">
        <v>24</v>
      </c>
      <c r="K5" s="6">
        <v>6.5</v>
      </c>
      <c r="L5" s="5">
        <v>80</v>
      </c>
      <c r="M5" s="21" t="s">
        <v>45</v>
      </c>
      <c r="V5"/>
      <c r="W5"/>
    </row>
    <row r="6" spans="1:23" x14ac:dyDescent="0.2">
      <c r="A6" s="7">
        <v>1</v>
      </c>
      <c r="B6" s="4">
        <v>45922</v>
      </c>
      <c r="C6" s="130" t="s">
        <v>76</v>
      </c>
      <c r="D6" s="131">
        <v>10</v>
      </c>
      <c r="E6" s="130" t="s">
        <v>83</v>
      </c>
      <c r="F6" s="130" t="s">
        <v>48</v>
      </c>
      <c r="G6" s="130" t="s">
        <v>84</v>
      </c>
      <c r="H6" s="130" t="s">
        <v>50</v>
      </c>
      <c r="I6" s="130"/>
      <c r="J6" s="131">
        <v>28</v>
      </c>
      <c r="K6" s="131">
        <v>6</v>
      </c>
      <c r="L6" s="144">
        <v>30</v>
      </c>
      <c r="M6" s="130" t="s">
        <v>45</v>
      </c>
      <c r="V6"/>
      <c r="W6"/>
    </row>
    <row r="7" spans="1:23" x14ac:dyDescent="0.2">
      <c r="A7" s="22">
        <v>1</v>
      </c>
      <c r="B7" s="4">
        <v>45929</v>
      </c>
      <c r="C7" s="130" t="s">
        <v>95</v>
      </c>
      <c r="D7" s="131">
        <v>20</v>
      </c>
      <c r="E7" s="130" t="s">
        <v>97</v>
      </c>
      <c r="F7" s="130" t="s">
        <v>48</v>
      </c>
      <c r="G7" s="130" t="s">
        <v>98</v>
      </c>
      <c r="H7" s="130" t="s">
        <v>48</v>
      </c>
      <c r="I7" s="130"/>
      <c r="J7" s="131">
        <v>19</v>
      </c>
      <c r="K7" s="131" t="s">
        <v>96</v>
      </c>
      <c r="L7" s="144">
        <v>90</v>
      </c>
      <c r="M7" s="130" t="s">
        <v>45</v>
      </c>
    </row>
    <row r="8" spans="1:23" x14ac:dyDescent="0.2">
      <c r="A8" s="104">
        <v>1</v>
      </c>
      <c r="B8" s="105">
        <v>45936</v>
      </c>
      <c r="C8" s="130" t="s">
        <v>122</v>
      </c>
      <c r="D8" s="131">
        <v>12</v>
      </c>
      <c r="E8" s="130" t="s">
        <v>69</v>
      </c>
      <c r="F8" s="130" t="s">
        <v>48</v>
      </c>
      <c r="G8" s="130" t="s">
        <v>121</v>
      </c>
      <c r="H8" s="130" t="s">
        <v>50</v>
      </c>
      <c r="I8" s="130"/>
      <c r="J8" s="131">
        <v>28</v>
      </c>
      <c r="K8" s="131">
        <v>6</v>
      </c>
      <c r="L8" s="144">
        <v>100</v>
      </c>
      <c r="M8" s="130" t="s">
        <v>45</v>
      </c>
    </row>
    <row r="9" spans="1:23" x14ac:dyDescent="0.2">
      <c r="A9" s="104">
        <v>0</v>
      </c>
      <c r="B9" s="4">
        <v>45943</v>
      </c>
      <c r="C9" s="5"/>
      <c r="D9" s="6"/>
      <c r="E9" s="5"/>
      <c r="F9" s="6"/>
      <c r="G9" s="5"/>
      <c r="H9" s="6"/>
      <c r="I9" s="5"/>
      <c r="J9" s="6"/>
      <c r="K9" s="6"/>
      <c r="L9" s="5"/>
      <c r="M9" s="6"/>
      <c r="V9"/>
      <c r="W9"/>
    </row>
    <row r="10" spans="1:23" x14ac:dyDescent="0.2">
      <c r="A10" s="146">
        <v>0</v>
      </c>
      <c r="B10" s="149">
        <v>45950</v>
      </c>
      <c r="C10" s="150" t="s">
        <v>153</v>
      </c>
      <c r="D10" s="104"/>
      <c r="E10" s="148"/>
      <c r="F10" s="104"/>
      <c r="G10" s="148"/>
      <c r="H10" s="104"/>
      <c r="I10" s="104"/>
      <c r="J10" s="104"/>
      <c r="K10" s="104"/>
      <c r="L10" s="148"/>
      <c r="M10" s="151" t="s">
        <v>153</v>
      </c>
    </row>
    <row r="11" spans="1:23" x14ac:dyDescent="0.2">
      <c r="A11" s="146">
        <v>0</v>
      </c>
      <c r="B11" s="149">
        <v>45957</v>
      </c>
      <c r="C11" s="150" t="s">
        <v>153</v>
      </c>
      <c r="D11" s="104"/>
      <c r="E11" s="148"/>
      <c r="F11" s="104"/>
      <c r="G11" s="148"/>
      <c r="H11" s="104"/>
      <c r="I11" s="104"/>
      <c r="J11" s="104"/>
      <c r="K11" s="104"/>
      <c r="L11" s="148"/>
      <c r="M11" s="151" t="s">
        <v>153</v>
      </c>
    </row>
    <row r="12" spans="1:23" x14ac:dyDescent="0.2">
      <c r="A12" s="6">
        <v>1</v>
      </c>
      <c r="B12" s="105">
        <v>45964</v>
      </c>
      <c r="C12" s="130" t="s">
        <v>151</v>
      </c>
      <c r="D12" s="131">
        <v>50</v>
      </c>
      <c r="E12" s="130" t="s">
        <v>69</v>
      </c>
      <c r="F12" s="130" t="s">
        <v>48</v>
      </c>
      <c r="G12" s="130" t="s">
        <v>152</v>
      </c>
      <c r="H12" s="130" t="s">
        <v>48</v>
      </c>
      <c r="I12" s="130"/>
      <c r="J12" s="131">
        <v>40</v>
      </c>
      <c r="K12" s="131">
        <v>6</v>
      </c>
      <c r="L12" s="144">
        <v>100</v>
      </c>
      <c r="M12" s="130" t="s">
        <v>45</v>
      </c>
      <c r="N12" s="128"/>
      <c r="O12" s="128"/>
    </row>
    <row r="13" spans="1:23" ht="25.5" x14ac:dyDescent="0.2">
      <c r="A13" s="104">
        <v>1</v>
      </c>
      <c r="B13" s="105">
        <v>45971</v>
      </c>
      <c r="C13" s="130" t="s">
        <v>104</v>
      </c>
      <c r="D13" s="131">
        <v>46</v>
      </c>
      <c r="E13" s="130" t="s">
        <v>55</v>
      </c>
      <c r="F13" s="130" t="s">
        <v>62</v>
      </c>
      <c r="G13" s="130" t="s">
        <v>177</v>
      </c>
      <c r="H13" s="130" t="s">
        <v>48</v>
      </c>
      <c r="I13" s="130"/>
      <c r="J13" s="131">
        <v>38</v>
      </c>
      <c r="K13" s="131">
        <v>7</v>
      </c>
      <c r="L13" s="144">
        <v>150</v>
      </c>
      <c r="M13" s="130" t="s">
        <v>178</v>
      </c>
    </row>
    <row r="14" spans="1:23" x14ac:dyDescent="0.2">
      <c r="A14" s="6">
        <v>1</v>
      </c>
      <c r="B14" s="105">
        <v>45978</v>
      </c>
      <c r="C14" s="130" t="s">
        <v>186</v>
      </c>
      <c r="D14" s="131">
        <v>40</v>
      </c>
      <c r="E14" s="130" t="s">
        <v>51</v>
      </c>
      <c r="F14" s="130" t="s">
        <v>50</v>
      </c>
      <c r="G14" s="130" t="s">
        <v>107</v>
      </c>
      <c r="H14" s="130" t="s">
        <v>48</v>
      </c>
      <c r="I14" s="130"/>
      <c r="J14" s="131">
        <v>41</v>
      </c>
      <c r="K14" s="131">
        <v>6</v>
      </c>
      <c r="L14" s="131">
        <v>90</v>
      </c>
      <c r="M14" s="130" t="s">
        <v>45</v>
      </c>
    </row>
    <row r="15" spans="1:23" x14ac:dyDescent="0.2">
      <c r="A15" s="146">
        <v>0</v>
      </c>
      <c r="B15" s="149">
        <v>45985</v>
      </c>
      <c r="C15" s="150" t="s">
        <v>200</v>
      </c>
      <c r="D15" s="104"/>
      <c r="E15" s="148"/>
      <c r="F15" s="104"/>
      <c r="G15" s="148"/>
      <c r="H15" s="104"/>
      <c r="I15" s="104"/>
      <c r="J15" s="104"/>
      <c r="K15" s="104"/>
      <c r="L15" s="148"/>
      <c r="M15" s="146" t="s">
        <v>201</v>
      </c>
    </row>
    <row r="16" spans="1:23" x14ac:dyDescent="0.2">
      <c r="A16" s="22">
        <v>1</v>
      </c>
      <c r="B16" s="105">
        <v>45992</v>
      </c>
      <c r="C16" s="130" t="s">
        <v>180</v>
      </c>
      <c r="D16" s="131">
        <v>50</v>
      </c>
      <c r="E16" s="130" t="s">
        <v>210</v>
      </c>
      <c r="F16" s="130" t="s">
        <v>48</v>
      </c>
      <c r="G16" s="130" t="s">
        <v>211</v>
      </c>
      <c r="H16" s="130" t="s">
        <v>50</v>
      </c>
      <c r="I16" s="130"/>
      <c r="J16" s="131">
        <v>31</v>
      </c>
      <c r="K16" s="131">
        <v>7</v>
      </c>
      <c r="L16" s="130">
        <v>105</v>
      </c>
      <c r="M16" s="130" t="s">
        <v>206</v>
      </c>
    </row>
    <row r="17" spans="1:14" x14ac:dyDescent="0.2">
      <c r="A17" s="7">
        <v>1</v>
      </c>
      <c r="B17" s="105">
        <v>45999</v>
      </c>
      <c r="C17" s="130" t="s">
        <v>215</v>
      </c>
      <c r="D17" s="131">
        <v>0</v>
      </c>
      <c r="E17" s="130" t="s">
        <v>167</v>
      </c>
      <c r="F17" s="130" t="s">
        <v>50</v>
      </c>
      <c r="G17" s="130" t="s">
        <v>216</v>
      </c>
      <c r="H17" s="130" t="s">
        <v>50</v>
      </c>
      <c r="I17" s="130"/>
      <c r="J17" s="131">
        <v>34</v>
      </c>
      <c r="K17" s="131">
        <v>6</v>
      </c>
      <c r="L17" s="131">
        <v>80</v>
      </c>
      <c r="M17" s="130" t="s">
        <v>206</v>
      </c>
      <c r="N17" s="128"/>
    </row>
    <row r="18" spans="1:14" x14ac:dyDescent="0.2">
      <c r="A18" s="145">
        <v>0</v>
      </c>
      <c r="B18" s="149">
        <v>46006</v>
      </c>
      <c r="C18" s="156" t="s">
        <v>200</v>
      </c>
      <c r="D18" s="127"/>
      <c r="E18" s="156"/>
      <c r="F18" s="127"/>
      <c r="G18" s="156"/>
      <c r="H18" s="127"/>
      <c r="I18" s="156"/>
      <c r="J18" s="127"/>
      <c r="K18" s="127"/>
      <c r="L18" s="156"/>
      <c r="M18" s="168" t="s">
        <v>201</v>
      </c>
    </row>
    <row r="19" spans="1:14" x14ac:dyDescent="0.2">
      <c r="A19" s="83">
        <f>SUM(A4:A18)</f>
        <v>10</v>
      </c>
      <c r="B19" s="84"/>
      <c r="C19" s="85"/>
      <c r="D19" s="83">
        <f>SUM(D4:D18)</f>
        <v>288</v>
      </c>
      <c r="E19" s="85"/>
      <c r="F19" s="83"/>
      <c r="G19" s="85"/>
      <c r="H19" s="83"/>
      <c r="I19" s="83"/>
      <c r="J19" s="83">
        <f>SUM(J4:J18)</f>
        <v>304</v>
      </c>
      <c r="K19" s="83">
        <f>SUM(K4:K18)</f>
        <v>56.5</v>
      </c>
      <c r="L19" s="85">
        <f>SUM(L4:L18)</f>
        <v>880</v>
      </c>
      <c r="M19" s="83"/>
    </row>
    <row r="21" spans="1:14" ht="25.5" x14ac:dyDescent="0.35">
      <c r="A21" s="210" t="s">
        <v>36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</row>
    <row r="22" spans="1:14" x14ac:dyDescent="0.2">
      <c r="A22" s="173" t="str">
        <f>3:3</f>
        <v>Faite</v>
      </c>
      <c r="B22" s="24" t="s">
        <v>2</v>
      </c>
      <c r="C22" s="5" t="str">
        <f t="shared" ref="C22:M22" si="0">C3</f>
        <v>Lieu de la mission</v>
      </c>
      <c r="D22" s="6" t="str">
        <f t="shared" si="0"/>
        <v>Trajet A/R</v>
      </c>
      <c r="E22" s="5" t="str">
        <f t="shared" si="0"/>
        <v>Animateur n°1</v>
      </c>
      <c r="F22" s="6" t="str">
        <f t="shared" si="0"/>
        <v>Véhicule Animateur 1</v>
      </c>
      <c r="G22" s="5" t="str">
        <f t="shared" si="0"/>
        <v>Animateur n°2</v>
      </c>
      <c r="H22" s="6" t="str">
        <f t="shared" si="0"/>
        <v>Véhicule Animateur 2</v>
      </c>
      <c r="I22" s="6" t="str">
        <f t="shared" si="0"/>
        <v>Animateur n°3</v>
      </c>
      <c r="J22" s="6" t="str">
        <f t="shared" si="0"/>
        <v>Participants</v>
      </c>
      <c r="K22" s="6" t="str">
        <f t="shared" si="0"/>
        <v>Km</v>
      </c>
      <c r="L22" s="5" t="str">
        <f t="shared" si="0"/>
        <v>D+</v>
      </c>
      <c r="M22" s="6" t="str">
        <f t="shared" si="0"/>
        <v>Commentaire</v>
      </c>
    </row>
    <row r="23" spans="1:14" x14ac:dyDescent="0.2">
      <c r="A23" s="173">
        <v>1</v>
      </c>
      <c r="B23" s="11">
        <v>46027</v>
      </c>
      <c r="C23" s="130" t="s">
        <v>236</v>
      </c>
      <c r="D23" s="131">
        <v>12</v>
      </c>
      <c r="E23" s="130" t="s">
        <v>69</v>
      </c>
      <c r="F23" s="130" t="s">
        <v>48</v>
      </c>
      <c r="G23" s="130" t="s">
        <v>121</v>
      </c>
      <c r="H23" s="130" t="s">
        <v>50</v>
      </c>
      <c r="I23" s="130"/>
      <c r="J23" s="131">
        <v>20</v>
      </c>
      <c r="K23" s="131">
        <v>6</v>
      </c>
      <c r="L23" s="131">
        <v>80</v>
      </c>
      <c r="M23" s="130" t="s">
        <v>45</v>
      </c>
    </row>
    <row r="24" spans="1:14" ht="25.5" x14ac:dyDescent="0.2">
      <c r="A24" s="6">
        <v>1</v>
      </c>
      <c r="B24" s="11">
        <v>46034</v>
      </c>
      <c r="C24" s="130" t="s">
        <v>243</v>
      </c>
      <c r="D24" s="131">
        <v>20</v>
      </c>
      <c r="E24" s="130" t="s">
        <v>55</v>
      </c>
      <c r="F24" s="130" t="s">
        <v>62</v>
      </c>
      <c r="G24" s="130" t="s">
        <v>244</v>
      </c>
      <c r="H24" s="130" t="s">
        <v>50</v>
      </c>
      <c r="I24" s="130"/>
      <c r="J24" s="131">
        <v>33</v>
      </c>
      <c r="K24" s="131">
        <v>6</v>
      </c>
      <c r="L24" s="131">
        <v>100</v>
      </c>
      <c r="M24" s="130" t="s">
        <v>45</v>
      </c>
    </row>
    <row r="25" spans="1:14" x14ac:dyDescent="0.2">
      <c r="A25" s="146">
        <v>0</v>
      </c>
      <c r="B25" s="149">
        <v>46041</v>
      </c>
      <c r="C25" s="150" t="s">
        <v>254</v>
      </c>
      <c r="D25" s="104"/>
      <c r="E25" s="152"/>
      <c r="F25" s="153"/>
      <c r="G25" s="152"/>
      <c r="H25" s="153"/>
      <c r="I25" s="153"/>
      <c r="J25" s="153"/>
      <c r="K25" s="153"/>
      <c r="L25" s="152"/>
      <c r="M25" s="153" t="s">
        <v>254</v>
      </c>
    </row>
    <row r="26" spans="1:14" x14ac:dyDescent="0.2">
      <c r="A26" s="6">
        <v>1</v>
      </c>
      <c r="B26" s="105">
        <v>46048</v>
      </c>
      <c r="C26" s="130" t="s">
        <v>256</v>
      </c>
      <c r="D26" s="131">
        <v>15</v>
      </c>
      <c r="E26" s="130" t="s">
        <v>56</v>
      </c>
      <c r="F26" s="130" t="s">
        <v>62</v>
      </c>
      <c r="G26" s="130" t="s">
        <v>216</v>
      </c>
      <c r="H26" s="130" t="s">
        <v>50</v>
      </c>
      <c r="I26" s="130"/>
      <c r="J26" s="131">
        <v>23</v>
      </c>
      <c r="K26" s="131">
        <v>5.5</v>
      </c>
      <c r="L26" s="130">
        <v>110</v>
      </c>
      <c r="M26" s="130" t="s">
        <v>45</v>
      </c>
    </row>
    <row r="27" spans="1:14" x14ac:dyDescent="0.2">
      <c r="A27" s="145">
        <v>0</v>
      </c>
      <c r="B27" s="149">
        <v>46055</v>
      </c>
      <c r="C27" s="154" t="s">
        <v>254</v>
      </c>
      <c r="D27" s="127"/>
      <c r="E27" s="156"/>
      <c r="F27" s="127"/>
      <c r="G27" s="156"/>
      <c r="H27" s="127"/>
      <c r="I27" s="156"/>
      <c r="J27" s="127"/>
      <c r="K27" s="127"/>
      <c r="L27" s="156"/>
      <c r="M27" s="127" t="s">
        <v>254</v>
      </c>
    </row>
    <row r="28" spans="1:14" ht="25.5" x14ac:dyDescent="0.2">
      <c r="A28" s="104">
        <v>1</v>
      </c>
      <c r="B28" s="105">
        <v>46062</v>
      </c>
      <c r="C28" s="130" t="s">
        <v>277</v>
      </c>
      <c r="D28" s="131">
        <v>26</v>
      </c>
      <c r="E28" s="130" t="s">
        <v>69</v>
      </c>
      <c r="F28" s="130" t="s">
        <v>48</v>
      </c>
      <c r="G28" s="130" t="s">
        <v>216</v>
      </c>
      <c r="H28" s="130" t="s">
        <v>50</v>
      </c>
      <c r="I28" s="130"/>
      <c r="J28" s="131">
        <v>26</v>
      </c>
      <c r="K28" s="131">
        <v>6</v>
      </c>
      <c r="L28" s="131">
        <v>60</v>
      </c>
      <c r="M28" s="130" t="s">
        <v>45</v>
      </c>
    </row>
    <row r="29" spans="1:14" x14ac:dyDescent="0.2">
      <c r="A29" s="146">
        <v>0</v>
      </c>
      <c r="B29" s="149">
        <v>46069</v>
      </c>
      <c r="C29" s="152" t="s">
        <v>281</v>
      </c>
      <c r="D29" s="153"/>
      <c r="E29" s="152"/>
      <c r="F29" s="153"/>
      <c r="G29" s="152"/>
      <c r="H29" s="153"/>
      <c r="I29" s="153"/>
      <c r="J29" s="153"/>
      <c r="K29" s="153"/>
      <c r="L29" s="152"/>
      <c r="M29" s="153" t="s">
        <v>281</v>
      </c>
    </row>
    <row r="30" spans="1:14" x14ac:dyDescent="0.2">
      <c r="A30" s="146">
        <v>0</v>
      </c>
      <c r="B30" s="149">
        <v>46076</v>
      </c>
      <c r="C30" s="152" t="s">
        <v>153</v>
      </c>
      <c r="D30" s="153"/>
      <c r="E30" s="152"/>
      <c r="F30" s="153"/>
      <c r="G30" s="152"/>
      <c r="H30" s="153"/>
      <c r="I30" s="153"/>
      <c r="J30" s="153"/>
      <c r="K30" s="153"/>
      <c r="L30" s="152"/>
      <c r="M30" s="153" t="s">
        <v>153</v>
      </c>
    </row>
    <row r="31" spans="1:14" x14ac:dyDescent="0.2">
      <c r="A31" s="174">
        <v>0</v>
      </c>
      <c r="B31" s="114">
        <v>46083</v>
      </c>
      <c r="C31" s="116"/>
      <c r="D31" s="115"/>
      <c r="E31" s="116"/>
      <c r="F31" s="115"/>
      <c r="G31" s="116"/>
      <c r="H31" s="115"/>
      <c r="I31" s="116"/>
      <c r="J31" s="115"/>
      <c r="K31" s="115"/>
      <c r="L31" s="116"/>
      <c r="M31" s="115"/>
    </row>
    <row r="32" spans="1:14" x14ac:dyDescent="0.2">
      <c r="A32" s="100">
        <v>0</v>
      </c>
      <c r="B32" s="94">
        <v>46090</v>
      </c>
      <c r="C32" s="91"/>
      <c r="D32" s="92"/>
      <c r="E32" s="91"/>
      <c r="F32" s="92"/>
      <c r="G32" s="91"/>
      <c r="H32" s="93"/>
      <c r="I32" s="92"/>
      <c r="J32" s="92"/>
      <c r="K32" s="92"/>
      <c r="L32" s="91"/>
      <c r="M32" s="95"/>
    </row>
    <row r="33" spans="1:13" x14ac:dyDescent="0.2">
      <c r="A33" s="3">
        <v>0</v>
      </c>
      <c r="B33" s="94">
        <v>46097</v>
      </c>
      <c r="C33" s="96"/>
      <c r="D33" s="97"/>
      <c r="E33" s="96"/>
      <c r="F33" s="97"/>
      <c r="G33" s="96"/>
      <c r="H33" s="97"/>
      <c r="I33" s="96"/>
      <c r="J33" s="97"/>
      <c r="K33" s="97"/>
      <c r="L33" s="96"/>
      <c r="M33" s="97"/>
    </row>
    <row r="34" spans="1:13" x14ac:dyDescent="0.2">
      <c r="A34" s="100">
        <v>0</v>
      </c>
      <c r="B34" s="94">
        <v>46104</v>
      </c>
      <c r="C34" s="91"/>
      <c r="D34" s="92"/>
      <c r="E34" s="91"/>
      <c r="F34" s="92"/>
      <c r="G34" s="91"/>
      <c r="H34" s="93"/>
      <c r="I34" s="92"/>
      <c r="J34" s="92"/>
      <c r="K34" s="92"/>
      <c r="L34" s="91"/>
      <c r="M34" s="92"/>
    </row>
    <row r="35" spans="1:13" x14ac:dyDescent="0.2">
      <c r="A35" s="109">
        <v>0</v>
      </c>
      <c r="B35" s="110">
        <v>46111</v>
      </c>
      <c r="C35" s="111"/>
      <c r="D35" s="112"/>
      <c r="E35" s="113"/>
      <c r="F35" s="112"/>
      <c r="G35" s="113"/>
      <c r="H35" s="112"/>
      <c r="I35" s="113"/>
      <c r="J35" s="112"/>
      <c r="K35" s="112"/>
      <c r="L35" s="113"/>
      <c r="M35" s="112"/>
    </row>
    <row r="36" spans="1:13" x14ac:dyDescent="0.2">
      <c r="A36" s="83">
        <f>SUM(A23:A35)</f>
        <v>4</v>
      </c>
      <c r="B36" s="84"/>
      <c r="C36" s="85"/>
      <c r="D36" s="83">
        <f>SUM(D23:D35)</f>
        <v>73</v>
      </c>
      <c r="E36" s="85"/>
      <c r="F36" s="83"/>
      <c r="G36" s="85"/>
      <c r="H36" s="83"/>
      <c r="I36" s="83"/>
      <c r="J36" s="83">
        <f>SUM(J23:J35)</f>
        <v>102</v>
      </c>
      <c r="K36" s="83">
        <f>SUM(K23:K35)</f>
        <v>23.5</v>
      </c>
      <c r="L36" s="85">
        <f>SUM(L23:L35)</f>
        <v>350</v>
      </c>
      <c r="M36" s="83"/>
    </row>
    <row r="38" spans="1:13" ht="25.5" x14ac:dyDescent="0.35">
      <c r="A38" s="210" t="s">
        <v>37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</row>
    <row r="39" spans="1:13" x14ac:dyDescent="0.2">
      <c r="A39" s="6" t="s">
        <v>1</v>
      </c>
      <c r="B39" s="24" t="str">
        <f t="shared" ref="B39:M39" si="1">B3</f>
        <v>Date</v>
      </c>
      <c r="C39" s="5" t="str">
        <f t="shared" si="1"/>
        <v>Lieu de la mission</v>
      </c>
      <c r="D39" s="6" t="str">
        <f t="shared" si="1"/>
        <v>Trajet A/R</v>
      </c>
      <c r="E39" s="5" t="str">
        <f t="shared" si="1"/>
        <v>Animateur n°1</v>
      </c>
      <c r="F39" s="6" t="str">
        <f t="shared" si="1"/>
        <v>Véhicule Animateur 1</v>
      </c>
      <c r="G39" s="5" t="str">
        <f t="shared" si="1"/>
        <v>Animateur n°2</v>
      </c>
      <c r="H39" s="6" t="str">
        <f t="shared" si="1"/>
        <v>Véhicule Animateur 2</v>
      </c>
      <c r="I39" s="6" t="str">
        <f t="shared" si="1"/>
        <v>Animateur n°3</v>
      </c>
      <c r="J39" s="6" t="str">
        <f t="shared" si="1"/>
        <v>Participants</v>
      </c>
      <c r="K39" s="6" t="str">
        <f t="shared" si="1"/>
        <v>Km</v>
      </c>
      <c r="L39" s="5" t="str">
        <f t="shared" si="1"/>
        <v>D+</v>
      </c>
      <c r="M39" s="6" t="str">
        <f t="shared" si="1"/>
        <v>Commentaire</v>
      </c>
    </row>
    <row r="40" spans="1:13" x14ac:dyDescent="0.2">
      <c r="A40" s="20">
        <v>0</v>
      </c>
      <c r="B40" s="11">
        <v>46118</v>
      </c>
      <c r="C40" s="14"/>
      <c r="D40" s="13"/>
      <c r="E40" s="14"/>
      <c r="F40" s="13"/>
      <c r="G40" s="14"/>
      <c r="H40" s="13"/>
      <c r="I40" s="13"/>
      <c r="J40" s="13"/>
      <c r="K40" s="13"/>
      <c r="L40" s="14"/>
      <c r="M40" s="13"/>
    </row>
    <row r="41" spans="1:13" x14ac:dyDescent="0.2">
      <c r="A41" s="20">
        <v>0</v>
      </c>
      <c r="B41" s="102">
        <v>46125</v>
      </c>
      <c r="C41" s="79"/>
      <c r="D41" s="80"/>
      <c r="E41" s="79"/>
      <c r="F41" s="80"/>
      <c r="G41" s="79"/>
      <c r="H41" s="80"/>
      <c r="I41" s="80"/>
      <c r="J41" s="80"/>
      <c r="K41" s="80"/>
      <c r="L41" s="79"/>
      <c r="M41" s="103"/>
    </row>
    <row r="42" spans="1:13" x14ac:dyDescent="0.2">
      <c r="A42" s="20">
        <v>0</v>
      </c>
      <c r="B42" s="102">
        <v>46132</v>
      </c>
      <c r="C42" s="79"/>
      <c r="D42" s="80"/>
      <c r="E42" s="79"/>
      <c r="F42" s="80"/>
      <c r="G42" s="79"/>
      <c r="H42" s="80"/>
      <c r="I42" s="80"/>
      <c r="J42" s="80"/>
      <c r="K42" s="80"/>
      <c r="L42" s="79"/>
      <c r="M42" s="103"/>
    </row>
    <row r="43" spans="1:13" x14ac:dyDescent="0.2">
      <c r="A43" s="20">
        <v>0</v>
      </c>
      <c r="B43" s="102">
        <v>46139</v>
      </c>
      <c r="C43" s="79"/>
      <c r="D43" s="80"/>
      <c r="E43" s="79"/>
      <c r="F43" s="80"/>
      <c r="G43" s="79"/>
      <c r="H43" s="80"/>
      <c r="I43" s="80"/>
      <c r="J43" s="80"/>
      <c r="K43" s="80"/>
      <c r="L43" s="79"/>
      <c r="M43" s="80"/>
    </row>
    <row r="44" spans="1:13" x14ac:dyDescent="0.2">
      <c r="A44" s="101">
        <v>0</v>
      </c>
      <c r="B44" s="102">
        <v>46146</v>
      </c>
      <c r="C44" s="79"/>
      <c r="D44" s="80"/>
      <c r="E44" s="79"/>
      <c r="F44" s="80"/>
      <c r="G44" s="79"/>
      <c r="H44" s="80"/>
      <c r="I44" s="80"/>
      <c r="J44" s="80"/>
      <c r="K44" s="80"/>
      <c r="L44" s="79"/>
      <c r="M44" s="103"/>
    </row>
    <row r="45" spans="1:13" x14ac:dyDescent="0.2">
      <c r="A45" s="20">
        <v>0</v>
      </c>
      <c r="B45" s="102">
        <v>46153</v>
      </c>
      <c r="C45" s="79"/>
      <c r="D45" s="80"/>
      <c r="E45" s="79"/>
      <c r="F45" s="80"/>
      <c r="G45" s="79"/>
      <c r="H45" s="80"/>
      <c r="I45" s="80"/>
      <c r="J45" s="80"/>
      <c r="K45" s="80"/>
      <c r="L45" s="79"/>
      <c r="M45" s="80"/>
    </row>
    <row r="46" spans="1:13" x14ac:dyDescent="0.2">
      <c r="A46" s="20">
        <v>0</v>
      </c>
      <c r="B46" s="102">
        <v>46160</v>
      </c>
      <c r="C46" s="79"/>
      <c r="D46" s="80"/>
      <c r="E46" s="79"/>
      <c r="F46" s="80"/>
      <c r="G46" s="79"/>
      <c r="H46" s="80"/>
      <c r="I46" s="80"/>
      <c r="J46" s="80"/>
      <c r="K46" s="80"/>
      <c r="L46" s="79"/>
      <c r="M46" s="80"/>
    </row>
    <row r="47" spans="1:13" x14ac:dyDescent="0.2">
      <c r="A47" s="20">
        <v>0</v>
      </c>
      <c r="B47" s="102">
        <v>46167</v>
      </c>
      <c r="C47" s="79"/>
      <c r="D47" s="80"/>
      <c r="E47" s="79"/>
      <c r="F47" s="80"/>
      <c r="G47" s="79"/>
      <c r="H47" s="80"/>
      <c r="I47" s="80"/>
      <c r="J47" s="80"/>
      <c r="K47" s="80"/>
      <c r="L47" s="79"/>
      <c r="M47" s="80"/>
    </row>
    <row r="48" spans="1:13" x14ac:dyDescent="0.2">
      <c r="A48" s="20">
        <v>0</v>
      </c>
      <c r="B48" s="102">
        <v>46174</v>
      </c>
      <c r="C48" s="79"/>
      <c r="D48" s="80"/>
      <c r="E48" s="79"/>
      <c r="F48" s="80"/>
      <c r="G48" s="79"/>
      <c r="H48" s="80"/>
      <c r="I48" s="80"/>
      <c r="J48" s="80"/>
      <c r="K48" s="80"/>
      <c r="L48" s="79"/>
      <c r="M48" s="80"/>
    </row>
    <row r="49" spans="1:13" x14ac:dyDescent="0.2">
      <c r="A49" s="101">
        <v>0</v>
      </c>
      <c r="B49" s="102">
        <v>46181</v>
      </c>
      <c r="C49" s="103"/>
      <c r="D49" s="80"/>
      <c r="E49" s="79"/>
      <c r="F49" s="80"/>
      <c r="G49" s="79"/>
      <c r="H49" s="80"/>
      <c r="I49" s="80"/>
      <c r="J49" s="80"/>
      <c r="K49" s="80"/>
      <c r="L49" s="79"/>
      <c r="M49" s="103"/>
    </row>
    <row r="50" spans="1:13" x14ac:dyDescent="0.2">
      <c r="A50" s="20">
        <v>0</v>
      </c>
      <c r="B50" s="11">
        <v>46188</v>
      </c>
      <c r="C50" s="14"/>
      <c r="D50" s="13"/>
      <c r="E50" s="14"/>
      <c r="F50" s="13"/>
      <c r="G50" s="14"/>
      <c r="H50" s="13"/>
      <c r="I50" s="13"/>
      <c r="J50" s="13"/>
      <c r="K50" s="13"/>
      <c r="L50" s="14"/>
      <c r="M50" s="13"/>
    </row>
    <row r="51" spans="1:13" x14ac:dyDescent="0.2">
      <c r="A51" s="20">
        <v>0</v>
      </c>
      <c r="B51" s="11">
        <v>46195</v>
      </c>
      <c r="C51" s="14"/>
      <c r="D51" s="13"/>
      <c r="E51" s="14"/>
      <c r="F51" s="13"/>
      <c r="G51" s="14"/>
      <c r="H51" s="13"/>
      <c r="I51" s="13"/>
      <c r="J51" s="13"/>
      <c r="K51" s="13"/>
      <c r="L51" s="14"/>
      <c r="M51" s="13"/>
    </row>
    <row r="52" spans="1:13" x14ac:dyDescent="0.2">
      <c r="A52" s="20">
        <v>0</v>
      </c>
      <c r="B52" s="11">
        <v>46202</v>
      </c>
      <c r="C52" s="14"/>
      <c r="D52" s="13"/>
      <c r="E52" s="14"/>
      <c r="F52" s="13"/>
      <c r="G52" s="14"/>
      <c r="H52" s="13"/>
      <c r="I52" s="13"/>
      <c r="J52" s="13"/>
      <c r="K52" s="13"/>
      <c r="L52" s="14"/>
      <c r="M52" s="13"/>
    </row>
    <row r="53" spans="1:13" x14ac:dyDescent="0.2">
      <c r="A53" s="83">
        <f>SUM(A40:A52)</f>
        <v>0</v>
      </c>
      <c r="B53" s="84"/>
      <c r="C53" s="85"/>
      <c r="D53" s="83">
        <f>SUM(D40:D52)</f>
        <v>0</v>
      </c>
      <c r="E53" s="85"/>
      <c r="F53" s="83"/>
      <c r="G53" s="85"/>
      <c r="H53" s="83"/>
      <c r="I53" s="83"/>
      <c r="J53" s="83">
        <f>SUM(J40:J52)</f>
        <v>0</v>
      </c>
      <c r="K53" s="83">
        <f>SUM(K40:K52)</f>
        <v>0</v>
      </c>
      <c r="L53" s="85">
        <f>SUM(L40:L52)</f>
        <v>0</v>
      </c>
      <c r="M53" s="83"/>
    </row>
    <row r="57" spans="1:13" x14ac:dyDescent="0.2">
      <c r="J57" s="15"/>
      <c r="K57" s="15"/>
      <c r="L57" s="134"/>
    </row>
  </sheetData>
  <mergeCells count="4">
    <mergeCell ref="A1:M1"/>
    <mergeCell ref="A2:M2"/>
    <mergeCell ref="A21:M21"/>
    <mergeCell ref="A38:M38"/>
  </mergeCells>
  <conditionalFormatting sqref="A4:A18 A23:A35 A40:A52">
    <cfRule type="cellIs" dxfId="13" priority="2" operator="equal">
      <formula>1</formula>
    </cfRule>
    <cfRule type="cellIs" dxfId="12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7"/>
  <sheetViews>
    <sheetView topLeftCell="A25" zoomScale="90" zoomScaleNormal="90" workbookViewId="0">
      <selection activeCell="E35" sqref="E35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1.28515625" customWidth="1"/>
    <col min="4" max="4" width="10" style="1" customWidth="1"/>
    <col min="5" max="5" width="21.140625" customWidth="1"/>
    <col min="6" max="6" width="19.7109375" style="1" customWidth="1"/>
    <col min="7" max="7" width="20.5703125" customWidth="1"/>
    <col min="8" max="8" width="19.7109375" style="1" customWidth="1"/>
    <col min="9" max="9" width="18.28515625" style="1" customWidth="1"/>
    <col min="10" max="10" width="11.5703125" style="1" customWidth="1"/>
    <col min="11" max="11" width="5.42578125" style="1" customWidth="1"/>
    <col min="12" max="12" width="6" style="1" customWidth="1"/>
    <col min="13" max="13" width="39" style="1" customWidth="1"/>
    <col min="14" max="21" width="11.5703125" style="1" customWidth="1"/>
  </cols>
  <sheetData>
    <row r="1" spans="1:23" ht="25.5" x14ac:dyDescent="0.3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23" ht="25.5" x14ac:dyDescent="0.35">
      <c r="A2" s="212" t="s">
        <v>35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23" x14ac:dyDescent="0.2">
      <c r="A3" s="6" t="s">
        <v>1</v>
      </c>
      <c r="B3" s="2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/>
      <c r="O3"/>
      <c r="P3"/>
      <c r="Q3"/>
      <c r="R3"/>
      <c r="S3"/>
      <c r="T3"/>
      <c r="U3"/>
    </row>
    <row r="4" spans="1:23" x14ac:dyDescent="0.2">
      <c r="A4" s="7">
        <v>1</v>
      </c>
      <c r="B4" s="4">
        <v>45908</v>
      </c>
      <c r="C4" s="130" t="s">
        <v>57</v>
      </c>
      <c r="D4" s="131">
        <v>0</v>
      </c>
      <c r="E4" s="130" t="s">
        <v>55</v>
      </c>
      <c r="F4" s="130" t="s">
        <v>50</v>
      </c>
      <c r="G4" s="130" t="s">
        <v>56</v>
      </c>
      <c r="H4" s="130" t="s">
        <v>48</v>
      </c>
      <c r="I4" s="130"/>
      <c r="J4" s="131">
        <v>53</v>
      </c>
      <c r="K4" s="131">
        <v>7</v>
      </c>
      <c r="L4" s="131">
        <v>150</v>
      </c>
      <c r="M4" s="130" t="s">
        <v>45</v>
      </c>
    </row>
    <row r="5" spans="1:23" x14ac:dyDescent="0.2">
      <c r="A5" s="22">
        <v>1</v>
      </c>
      <c r="B5" s="4">
        <v>45915</v>
      </c>
      <c r="C5" s="130" t="s">
        <v>60</v>
      </c>
      <c r="D5" s="131">
        <v>46</v>
      </c>
      <c r="E5" s="130" t="s">
        <v>41</v>
      </c>
      <c r="F5" s="130" t="s">
        <v>48</v>
      </c>
      <c r="G5" s="130" t="s">
        <v>69</v>
      </c>
      <c r="H5" s="130" t="s">
        <v>48</v>
      </c>
      <c r="I5" s="130" t="s">
        <v>50</v>
      </c>
      <c r="J5" s="131">
        <v>46</v>
      </c>
      <c r="K5" s="131">
        <v>7</v>
      </c>
      <c r="L5" s="131">
        <v>80</v>
      </c>
      <c r="M5" s="130" t="s">
        <v>45</v>
      </c>
    </row>
    <row r="6" spans="1:23" ht="30.75" customHeight="1" x14ac:dyDescent="0.2">
      <c r="A6" s="7">
        <v>1</v>
      </c>
      <c r="B6" s="4">
        <v>45922</v>
      </c>
      <c r="C6" s="130" t="s">
        <v>77</v>
      </c>
      <c r="D6" s="131">
        <v>30</v>
      </c>
      <c r="E6" s="130" t="s">
        <v>55</v>
      </c>
      <c r="F6" s="130" t="s">
        <v>62</v>
      </c>
      <c r="G6" s="130" t="s">
        <v>78</v>
      </c>
      <c r="H6" s="130" t="s">
        <v>48</v>
      </c>
      <c r="I6" s="130"/>
      <c r="J6" s="131">
        <v>44</v>
      </c>
      <c r="K6" s="131">
        <v>8</v>
      </c>
      <c r="L6" s="131">
        <v>180</v>
      </c>
      <c r="M6" s="130" t="s">
        <v>79</v>
      </c>
    </row>
    <row r="7" spans="1:23" ht="25.5" x14ac:dyDescent="0.2">
      <c r="A7" s="22">
        <v>1</v>
      </c>
      <c r="B7" s="4">
        <v>45929</v>
      </c>
      <c r="C7" s="130" t="s">
        <v>85</v>
      </c>
      <c r="D7" s="131">
        <v>22</v>
      </c>
      <c r="E7" s="130" t="s">
        <v>41</v>
      </c>
      <c r="F7" s="130" t="s">
        <v>48</v>
      </c>
      <c r="G7" s="130" t="s">
        <v>93</v>
      </c>
      <c r="H7" s="130" t="s">
        <v>50</v>
      </c>
      <c r="I7" s="130"/>
      <c r="J7" s="131">
        <v>58</v>
      </c>
      <c r="K7" s="131">
        <v>7.5</v>
      </c>
      <c r="L7" s="131">
        <v>80</v>
      </c>
      <c r="M7" s="130" t="s">
        <v>94</v>
      </c>
    </row>
    <row r="8" spans="1:23" ht="63.75" x14ac:dyDescent="0.2">
      <c r="A8" s="104">
        <v>1</v>
      </c>
      <c r="B8" s="105">
        <v>45936</v>
      </c>
      <c r="C8" s="130" t="s">
        <v>104</v>
      </c>
      <c r="D8" s="131">
        <v>50</v>
      </c>
      <c r="E8" s="130" t="s">
        <v>41</v>
      </c>
      <c r="F8" s="130" t="s">
        <v>48</v>
      </c>
      <c r="G8" s="130" t="s">
        <v>55</v>
      </c>
      <c r="H8" s="130" t="s">
        <v>62</v>
      </c>
      <c r="I8" s="130"/>
      <c r="J8" s="131">
        <v>61</v>
      </c>
      <c r="K8" s="131">
        <v>8</v>
      </c>
      <c r="L8" s="131">
        <v>130</v>
      </c>
      <c r="M8" s="130" t="s">
        <v>120</v>
      </c>
      <c r="V8" s="1"/>
      <c r="W8" s="1"/>
    </row>
    <row r="9" spans="1:23" x14ac:dyDescent="0.2">
      <c r="A9" s="104">
        <v>1</v>
      </c>
      <c r="B9" s="4">
        <v>45943</v>
      </c>
      <c r="C9" s="130" t="s">
        <v>138</v>
      </c>
      <c r="D9" s="131">
        <v>50</v>
      </c>
      <c r="E9" s="130" t="s">
        <v>55</v>
      </c>
      <c r="F9" s="130" t="s">
        <v>62</v>
      </c>
      <c r="G9" s="130" t="s">
        <v>139</v>
      </c>
      <c r="H9" s="130" t="s">
        <v>48</v>
      </c>
      <c r="I9" s="130" t="s">
        <v>97</v>
      </c>
      <c r="J9" s="131">
        <v>47</v>
      </c>
      <c r="K9" s="131">
        <v>9.3000000000000007</v>
      </c>
      <c r="L9" s="131">
        <v>180</v>
      </c>
      <c r="M9" s="130" t="s">
        <v>45</v>
      </c>
    </row>
    <row r="10" spans="1:23" x14ac:dyDescent="0.2">
      <c r="A10" s="146">
        <v>0</v>
      </c>
      <c r="B10" s="149">
        <v>45950</v>
      </c>
      <c r="C10" s="152" t="s">
        <v>156</v>
      </c>
      <c r="D10" s="153"/>
      <c r="E10" s="152"/>
      <c r="F10" s="153"/>
      <c r="G10" s="152"/>
      <c r="H10" s="153"/>
      <c r="I10" s="153"/>
      <c r="J10" s="153"/>
      <c r="K10" s="153"/>
      <c r="L10" s="153"/>
      <c r="M10" s="153" t="s">
        <v>153</v>
      </c>
      <c r="V10" s="1"/>
      <c r="W10" s="1"/>
    </row>
    <row r="11" spans="1:23" x14ac:dyDescent="0.2">
      <c r="A11" s="146">
        <v>0</v>
      </c>
      <c r="B11" s="149">
        <v>45957</v>
      </c>
      <c r="C11" s="152" t="s">
        <v>153</v>
      </c>
      <c r="D11" s="153"/>
      <c r="E11" s="152"/>
      <c r="F11" s="153"/>
      <c r="G11" s="152"/>
      <c r="H11" s="153"/>
      <c r="I11" s="153"/>
      <c r="J11" s="153"/>
      <c r="K11" s="153"/>
      <c r="L11" s="153"/>
      <c r="M11" s="153" t="s">
        <v>153</v>
      </c>
      <c r="V11" s="1"/>
      <c r="W11" s="1"/>
    </row>
    <row r="12" spans="1:23" ht="25.5" x14ac:dyDescent="0.2">
      <c r="A12" s="6">
        <v>1</v>
      </c>
      <c r="B12" s="105">
        <v>45964</v>
      </c>
      <c r="C12" s="130" t="s">
        <v>154</v>
      </c>
      <c r="D12" s="131">
        <v>54</v>
      </c>
      <c r="E12" s="130" t="s">
        <v>55</v>
      </c>
      <c r="F12" s="130" t="s">
        <v>62</v>
      </c>
      <c r="G12" s="130" t="s">
        <v>54</v>
      </c>
      <c r="H12" s="130" t="s">
        <v>48</v>
      </c>
      <c r="I12" s="130"/>
      <c r="J12" s="131">
        <v>48</v>
      </c>
      <c r="K12" s="131">
        <v>9</v>
      </c>
      <c r="L12" s="131">
        <v>200</v>
      </c>
      <c r="M12" s="130" t="s">
        <v>155</v>
      </c>
      <c r="V12" s="1"/>
      <c r="W12" s="1"/>
    </row>
    <row r="13" spans="1:23" ht="25.5" x14ac:dyDescent="0.2">
      <c r="A13" s="104">
        <v>1</v>
      </c>
      <c r="B13" s="105">
        <v>45971</v>
      </c>
      <c r="C13" s="130" t="s">
        <v>179</v>
      </c>
      <c r="D13" s="131">
        <v>10</v>
      </c>
      <c r="E13" s="130" t="s">
        <v>83</v>
      </c>
      <c r="F13" s="130" t="s">
        <v>48</v>
      </c>
      <c r="G13" s="130" t="s">
        <v>97</v>
      </c>
      <c r="H13" s="130" t="s">
        <v>48</v>
      </c>
      <c r="I13" s="130"/>
      <c r="J13" s="131">
        <v>48</v>
      </c>
      <c r="K13" s="131">
        <v>9</v>
      </c>
      <c r="L13" s="131">
        <v>140</v>
      </c>
      <c r="M13" s="130" t="s">
        <v>45</v>
      </c>
      <c r="V13" s="1"/>
      <c r="W13" s="1"/>
    </row>
    <row r="14" spans="1:23" x14ac:dyDescent="0.2">
      <c r="A14" s="6">
        <v>1</v>
      </c>
      <c r="B14" s="105">
        <v>45978</v>
      </c>
      <c r="C14" s="130" t="s">
        <v>187</v>
      </c>
      <c r="D14" s="131">
        <v>50</v>
      </c>
      <c r="E14" s="130" t="s">
        <v>55</v>
      </c>
      <c r="F14" s="130" t="s">
        <v>62</v>
      </c>
      <c r="G14" s="130" t="s">
        <v>69</v>
      </c>
      <c r="H14" s="130" t="s">
        <v>48</v>
      </c>
      <c r="I14" s="130"/>
      <c r="J14" s="131">
        <v>34</v>
      </c>
      <c r="K14" s="131">
        <v>9</v>
      </c>
      <c r="L14" s="131">
        <v>200</v>
      </c>
      <c r="M14" s="130" t="s">
        <v>45</v>
      </c>
      <c r="V14" s="1"/>
      <c r="W14" s="1"/>
    </row>
    <row r="15" spans="1:23" x14ac:dyDescent="0.2">
      <c r="A15" s="146">
        <v>0</v>
      </c>
      <c r="B15" s="149">
        <v>45985</v>
      </c>
      <c r="C15" s="150" t="s">
        <v>201</v>
      </c>
      <c r="D15" s="153"/>
      <c r="E15" s="152"/>
      <c r="F15" s="153"/>
      <c r="G15" s="152"/>
      <c r="H15" s="153"/>
      <c r="I15" s="153"/>
      <c r="J15" s="153"/>
      <c r="K15" s="153"/>
      <c r="L15" s="153"/>
      <c r="M15" s="153" t="s">
        <v>201</v>
      </c>
      <c r="V15" s="1"/>
      <c r="W15" s="1"/>
    </row>
    <row r="16" spans="1:23" x14ac:dyDescent="0.2">
      <c r="A16" s="22">
        <v>1</v>
      </c>
      <c r="B16" s="105">
        <v>45992</v>
      </c>
      <c r="C16" s="130" t="s">
        <v>212</v>
      </c>
      <c r="D16" s="131">
        <v>50</v>
      </c>
      <c r="E16" s="130" t="s">
        <v>55</v>
      </c>
      <c r="F16" s="130" t="s">
        <v>62</v>
      </c>
      <c r="G16" s="130" t="s">
        <v>41</v>
      </c>
      <c r="H16" s="130" t="s">
        <v>48</v>
      </c>
      <c r="I16" s="130" t="s">
        <v>97</v>
      </c>
      <c r="J16" s="131">
        <v>48</v>
      </c>
      <c r="K16" s="131">
        <v>9</v>
      </c>
      <c r="L16" s="131">
        <v>150</v>
      </c>
      <c r="M16" s="130" t="s">
        <v>45</v>
      </c>
      <c r="V16" s="1"/>
      <c r="W16" s="1"/>
    </row>
    <row r="17" spans="1:23" x14ac:dyDescent="0.2">
      <c r="A17" s="7">
        <v>1</v>
      </c>
      <c r="B17" s="105">
        <v>45999</v>
      </c>
      <c r="C17" s="130" t="s">
        <v>46</v>
      </c>
      <c r="D17" s="131">
        <v>40</v>
      </c>
      <c r="E17" s="130" t="s">
        <v>41</v>
      </c>
      <c r="F17" s="130" t="s">
        <v>48</v>
      </c>
      <c r="G17" s="130" t="s">
        <v>55</v>
      </c>
      <c r="H17" s="130" t="s">
        <v>62</v>
      </c>
      <c r="I17" s="130" t="s">
        <v>97</v>
      </c>
      <c r="J17" s="131">
        <v>43</v>
      </c>
      <c r="K17" s="131">
        <v>8</v>
      </c>
      <c r="L17" s="131">
        <v>160</v>
      </c>
      <c r="M17" s="130" t="s">
        <v>45</v>
      </c>
      <c r="N17" s="128"/>
      <c r="O17" s="128"/>
      <c r="V17" s="1"/>
      <c r="W17" s="1"/>
    </row>
    <row r="18" spans="1:23" x14ac:dyDescent="0.2">
      <c r="A18" s="145">
        <v>0</v>
      </c>
      <c r="B18" s="149">
        <v>46006</v>
      </c>
      <c r="C18" s="156" t="s">
        <v>201</v>
      </c>
      <c r="D18" s="127"/>
      <c r="E18" s="156"/>
      <c r="F18" s="127"/>
      <c r="G18" s="156"/>
      <c r="H18" s="127"/>
      <c r="I18" s="156"/>
      <c r="J18" s="127"/>
      <c r="K18" s="127"/>
      <c r="L18" s="127"/>
      <c r="M18" s="127" t="s">
        <v>201</v>
      </c>
      <c r="V18" s="1"/>
      <c r="W18" s="1"/>
    </row>
    <row r="19" spans="1:23" x14ac:dyDescent="0.2">
      <c r="A19" s="83">
        <f>SUM(A4:A18)</f>
        <v>11</v>
      </c>
      <c r="B19" s="84"/>
      <c r="C19" s="85"/>
      <c r="D19" s="83">
        <f>SUM(D4:D18)</f>
        <v>402</v>
      </c>
      <c r="E19" s="85"/>
      <c r="F19" s="83"/>
      <c r="G19" s="85"/>
      <c r="H19" s="83"/>
      <c r="I19" s="83"/>
      <c r="J19" s="83">
        <f>SUM(J4:J18)</f>
        <v>530</v>
      </c>
      <c r="K19" s="83">
        <f>SUM(K4:K18)</f>
        <v>90.8</v>
      </c>
      <c r="L19" s="83">
        <f>SUM(L4:L18)</f>
        <v>1650</v>
      </c>
      <c r="M19" s="83"/>
    </row>
    <row r="21" spans="1:23" ht="25.5" x14ac:dyDescent="0.35">
      <c r="A21" s="212" t="s">
        <v>36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2"/>
    </row>
    <row r="22" spans="1:23" x14ac:dyDescent="0.2">
      <c r="A22" s="6" t="str">
        <f>3:3</f>
        <v>Faite</v>
      </c>
      <c r="B22" s="24" t="s">
        <v>2</v>
      </c>
      <c r="C22" s="5" t="str">
        <f t="shared" ref="C22:M22" si="0">C3</f>
        <v>Lieu de la mission</v>
      </c>
      <c r="D22" s="6" t="str">
        <f t="shared" si="0"/>
        <v>Trajet A/R</v>
      </c>
      <c r="E22" s="5" t="str">
        <f t="shared" si="0"/>
        <v>Animateur n°1</v>
      </c>
      <c r="F22" s="6" t="str">
        <f t="shared" si="0"/>
        <v>Véhicule Animateur 1</v>
      </c>
      <c r="G22" s="5" t="str">
        <f t="shared" si="0"/>
        <v>Animateur n°2</v>
      </c>
      <c r="H22" s="6" t="str">
        <f t="shared" si="0"/>
        <v>Véhicule Animateur 2</v>
      </c>
      <c r="I22" s="6" t="str">
        <f t="shared" si="0"/>
        <v>Animateur n°3</v>
      </c>
      <c r="J22" s="6" t="str">
        <f t="shared" si="0"/>
        <v>Participants</v>
      </c>
      <c r="K22" s="6" t="str">
        <f t="shared" si="0"/>
        <v>Km</v>
      </c>
      <c r="L22" s="6" t="str">
        <f t="shared" si="0"/>
        <v>D+</v>
      </c>
      <c r="M22" s="6" t="str">
        <f t="shared" si="0"/>
        <v>Commentaire</v>
      </c>
    </row>
    <row r="23" spans="1:23" x14ac:dyDescent="0.2">
      <c r="A23" s="6">
        <v>1</v>
      </c>
      <c r="B23" s="11">
        <v>46027</v>
      </c>
      <c r="C23" s="130" t="s">
        <v>235</v>
      </c>
      <c r="D23" s="131">
        <v>6</v>
      </c>
      <c r="E23" s="130" t="s">
        <v>55</v>
      </c>
      <c r="F23" s="130" t="s">
        <v>62</v>
      </c>
      <c r="G23" s="130" t="s">
        <v>234</v>
      </c>
      <c r="H23" s="130" t="s">
        <v>48</v>
      </c>
      <c r="I23" s="130"/>
      <c r="J23" s="131">
        <v>37</v>
      </c>
      <c r="K23" s="131">
        <v>8</v>
      </c>
      <c r="L23" s="131">
        <v>180</v>
      </c>
      <c r="M23" s="130" t="s">
        <v>45</v>
      </c>
    </row>
    <row r="24" spans="1:23" x14ac:dyDescent="0.2">
      <c r="A24" s="6">
        <v>1</v>
      </c>
      <c r="B24" s="11">
        <v>46034</v>
      </c>
      <c r="C24" s="130" t="s">
        <v>247</v>
      </c>
      <c r="D24" s="131">
        <v>80</v>
      </c>
      <c r="E24" s="130" t="s">
        <v>69</v>
      </c>
      <c r="F24" s="130" t="s">
        <v>48</v>
      </c>
      <c r="G24" s="130" t="s">
        <v>248</v>
      </c>
      <c r="H24" s="130" t="s">
        <v>48</v>
      </c>
      <c r="I24" s="130"/>
      <c r="J24" s="131">
        <v>21</v>
      </c>
      <c r="K24" s="131">
        <v>6</v>
      </c>
      <c r="L24" s="131">
        <v>150</v>
      </c>
      <c r="M24" s="130" t="s">
        <v>45</v>
      </c>
      <c r="N24" s="128"/>
    </row>
    <row r="25" spans="1:23" x14ac:dyDescent="0.2">
      <c r="A25" s="146">
        <v>0</v>
      </c>
      <c r="B25" s="149">
        <v>46041</v>
      </c>
      <c r="C25" s="170" t="s">
        <v>68</v>
      </c>
      <c r="D25" s="172">
        <v>30</v>
      </c>
      <c r="E25" s="170" t="s">
        <v>55</v>
      </c>
      <c r="F25" s="170" t="s">
        <v>62</v>
      </c>
      <c r="G25" s="170" t="s">
        <v>234</v>
      </c>
      <c r="H25" s="170" t="s">
        <v>48</v>
      </c>
      <c r="I25" s="170"/>
      <c r="J25" s="172">
        <v>0</v>
      </c>
      <c r="K25" s="172">
        <v>9</v>
      </c>
      <c r="L25" s="172">
        <v>150</v>
      </c>
      <c r="M25" s="170" t="s">
        <v>253</v>
      </c>
      <c r="V25" s="1"/>
      <c r="W25" s="1"/>
    </row>
    <row r="26" spans="1:23" ht="25.5" x14ac:dyDescent="0.2">
      <c r="A26" s="6">
        <v>1</v>
      </c>
      <c r="B26" s="105">
        <v>46048</v>
      </c>
      <c r="C26" s="130" t="s">
        <v>257</v>
      </c>
      <c r="D26" s="131">
        <v>0</v>
      </c>
      <c r="E26" s="130" t="s">
        <v>55</v>
      </c>
      <c r="F26" s="130" t="s">
        <v>62</v>
      </c>
      <c r="G26" s="130" t="s">
        <v>51</v>
      </c>
      <c r="H26" s="130" t="s">
        <v>50</v>
      </c>
      <c r="I26" s="130"/>
      <c r="J26" s="131">
        <v>51</v>
      </c>
      <c r="K26" s="131">
        <v>8</v>
      </c>
      <c r="L26" s="131">
        <v>150</v>
      </c>
      <c r="M26" s="130" t="s">
        <v>258</v>
      </c>
    </row>
    <row r="27" spans="1:23" x14ac:dyDescent="0.2">
      <c r="A27" s="145">
        <v>0</v>
      </c>
      <c r="B27" s="149">
        <v>46055</v>
      </c>
      <c r="C27" s="156" t="s">
        <v>254</v>
      </c>
      <c r="D27" s="127"/>
      <c r="E27" s="156"/>
      <c r="F27" s="127"/>
      <c r="G27" s="156"/>
      <c r="H27" s="127"/>
      <c r="I27" s="156"/>
      <c r="J27" s="127"/>
      <c r="K27" s="127"/>
      <c r="L27" s="127"/>
      <c r="M27" s="168" t="s">
        <v>254</v>
      </c>
    </row>
    <row r="28" spans="1:23" ht="25.5" x14ac:dyDescent="0.2">
      <c r="A28" s="6">
        <v>1</v>
      </c>
      <c r="B28" s="105">
        <v>46062</v>
      </c>
      <c r="C28" s="130" t="s">
        <v>273</v>
      </c>
      <c r="D28" s="131">
        <v>30</v>
      </c>
      <c r="E28" s="130" t="s">
        <v>55</v>
      </c>
      <c r="F28" s="130" t="s">
        <v>62</v>
      </c>
      <c r="G28" s="130" t="s">
        <v>97</v>
      </c>
      <c r="H28" s="130" t="s">
        <v>48</v>
      </c>
      <c r="I28" s="130"/>
      <c r="J28" s="131">
        <v>51</v>
      </c>
      <c r="K28" s="131">
        <v>8</v>
      </c>
      <c r="L28" s="131">
        <v>150</v>
      </c>
      <c r="M28" s="130" t="s">
        <v>274</v>
      </c>
    </row>
    <row r="29" spans="1:23" x14ac:dyDescent="0.2">
      <c r="A29" s="146">
        <v>0</v>
      </c>
      <c r="B29" s="149">
        <v>46069</v>
      </c>
      <c r="C29" s="152" t="s">
        <v>281</v>
      </c>
      <c r="D29" s="153"/>
      <c r="E29" s="152"/>
      <c r="F29" s="153"/>
      <c r="G29" s="152"/>
      <c r="H29" s="153"/>
      <c r="I29" s="153"/>
      <c r="J29" s="153"/>
      <c r="K29" s="153"/>
      <c r="L29" s="153"/>
      <c r="M29" s="153" t="s">
        <v>281</v>
      </c>
      <c r="V29" s="1"/>
      <c r="W29" s="1"/>
    </row>
    <row r="30" spans="1:23" ht="25.5" x14ac:dyDescent="0.2">
      <c r="A30" s="195">
        <v>1</v>
      </c>
      <c r="B30" s="105">
        <v>46076</v>
      </c>
      <c r="C30" s="130" t="s">
        <v>68</v>
      </c>
      <c r="D30" s="131">
        <v>40</v>
      </c>
      <c r="E30" s="130" t="s">
        <v>55</v>
      </c>
      <c r="F30" s="130" t="s">
        <v>62</v>
      </c>
      <c r="G30" s="130" t="s">
        <v>51</v>
      </c>
      <c r="H30" s="130" t="s">
        <v>50</v>
      </c>
      <c r="I30" s="130"/>
      <c r="J30" s="131">
        <v>41</v>
      </c>
      <c r="K30" s="131">
        <v>8.9</v>
      </c>
      <c r="L30" s="131">
        <v>150</v>
      </c>
      <c r="M30" s="130" t="s">
        <v>287</v>
      </c>
      <c r="V30" s="1"/>
      <c r="W30" s="1"/>
    </row>
    <row r="31" spans="1:23" x14ac:dyDescent="0.2">
      <c r="A31" s="145">
        <v>0</v>
      </c>
      <c r="B31" s="149">
        <v>46083</v>
      </c>
      <c r="C31" s="189" t="s">
        <v>301</v>
      </c>
      <c r="D31" s="194"/>
      <c r="E31" s="194" t="s">
        <v>298</v>
      </c>
      <c r="F31" s="194" t="s">
        <v>62</v>
      </c>
      <c r="G31" s="194" t="s">
        <v>299</v>
      </c>
      <c r="H31" s="194" t="s">
        <v>48</v>
      </c>
      <c r="I31" s="187"/>
      <c r="J31" s="194">
        <v>0</v>
      </c>
      <c r="K31" s="194">
        <v>9</v>
      </c>
      <c r="L31" s="194">
        <v>150</v>
      </c>
      <c r="M31" s="189" t="s">
        <v>300</v>
      </c>
    </row>
    <row r="32" spans="1:23" x14ac:dyDescent="0.2">
      <c r="A32" s="146">
        <v>0</v>
      </c>
      <c r="B32" s="149">
        <v>46090</v>
      </c>
      <c r="C32" s="189" t="s">
        <v>254</v>
      </c>
      <c r="D32" s="194"/>
      <c r="E32" s="189"/>
      <c r="F32" s="189"/>
      <c r="G32" s="189"/>
      <c r="H32" s="189"/>
      <c r="I32" s="200"/>
      <c r="J32" s="189"/>
      <c r="K32" s="189"/>
      <c r="L32" s="189"/>
      <c r="M32" s="189" t="s">
        <v>254</v>
      </c>
      <c r="V32" s="1"/>
      <c r="W32" s="1"/>
    </row>
    <row r="33" spans="1:23" x14ac:dyDescent="0.2">
      <c r="A33" s="6">
        <v>0</v>
      </c>
      <c r="B33" s="105">
        <v>46097</v>
      </c>
      <c r="C33" s="96"/>
      <c r="D33" s="97"/>
      <c r="E33" s="96"/>
      <c r="F33" s="97"/>
      <c r="G33" s="96"/>
      <c r="H33" s="97"/>
      <c r="I33" s="96"/>
      <c r="J33" s="97"/>
      <c r="K33" s="97"/>
      <c r="L33" s="97"/>
      <c r="M33" s="107"/>
    </row>
    <row r="34" spans="1:23" x14ac:dyDescent="0.2">
      <c r="A34" s="104">
        <v>0</v>
      </c>
      <c r="B34" s="114">
        <v>46104</v>
      </c>
      <c r="C34" s="179"/>
      <c r="D34" s="178"/>
      <c r="E34" s="179"/>
      <c r="F34" s="178"/>
      <c r="G34" s="179"/>
      <c r="H34" s="178"/>
      <c r="I34" s="178"/>
      <c r="J34" s="178"/>
      <c r="K34" s="178"/>
      <c r="L34" s="178"/>
      <c r="M34" s="178"/>
      <c r="V34" s="1"/>
      <c r="W34" s="1"/>
    </row>
    <row r="35" spans="1:23" x14ac:dyDescent="0.2">
      <c r="A35" s="6">
        <v>0</v>
      </c>
      <c r="B35" s="110">
        <v>46111</v>
      </c>
      <c r="C35" s="5"/>
      <c r="D35" s="6"/>
      <c r="E35" s="5"/>
      <c r="F35" s="6"/>
      <c r="G35" s="5"/>
      <c r="H35" s="6"/>
      <c r="I35" s="5"/>
      <c r="J35" s="6"/>
      <c r="K35" s="6"/>
      <c r="L35" s="6"/>
      <c r="M35" s="9"/>
    </row>
    <row r="36" spans="1:23" x14ac:dyDescent="0.2">
      <c r="A36" s="83">
        <f>SUM(A23:A35)</f>
        <v>5</v>
      </c>
      <c r="B36" s="84"/>
      <c r="C36" s="85"/>
      <c r="D36" s="83">
        <f>SUM(D23:D35)</f>
        <v>186</v>
      </c>
      <c r="E36" s="85"/>
      <c r="F36" s="83"/>
      <c r="G36" s="85"/>
      <c r="H36" s="83"/>
      <c r="I36" s="83"/>
      <c r="J36" s="83">
        <f>SUM(J23:J35)</f>
        <v>201</v>
      </c>
      <c r="K36" s="83">
        <f>SUM(K23:K35)</f>
        <v>56.9</v>
      </c>
      <c r="L36" s="83">
        <f>SUM(L23:L35)</f>
        <v>1080</v>
      </c>
      <c r="M36" s="83"/>
    </row>
    <row r="38" spans="1:23" ht="25.5" x14ac:dyDescent="0.35">
      <c r="A38" s="212" t="s">
        <v>37</v>
      </c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</row>
    <row r="39" spans="1:23" x14ac:dyDescent="0.2">
      <c r="A39" s="6" t="s">
        <v>1</v>
      </c>
      <c r="B39" s="24" t="str">
        <f t="shared" ref="B39:M39" si="1">B3</f>
        <v>Date</v>
      </c>
      <c r="C39" s="5" t="str">
        <f t="shared" si="1"/>
        <v>Lieu de la mission</v>
      </c>
      <c r="D39" s="6" t="str">
        <f t="shared" si="1"/>
        <v>Trajet A/R</v>
      </c>
      <c r="E39" s="5" t="str">
        <f t="shared" si="1"/>
        <v>Animateur n°1</v>
      </c>
      <c r="F39" s="6" t="str">
        <f t="shared" si="1"/>
        <v>Véhicule Animateur 1</v>
      </c>
      <c r="G39" s="5" t="str">
        <f t="shared" si="1"/>
        <v>Animateur n°2</v>
      </c>
      <c r="H39" s="6" t="str">
        <f t="shared" si="1"/>
        <v>Véhicule Animateur 2</v>
      </c>
      <c r="I39" s="6" t="str">
        <f t="shared" si="1"/>
        <v>Animateur n°3</v>
      </c>
      <c r="J39" s="6" t="str">
        <f t="shared" si="1"/>
        <v>Participants</v>
      </c>
      <c r="K39" s="6" t="str">
        <f t="shared" si="1"/>
        <v>Km</v>
      </c>
      <c r="L39" s="6" t="str">
        <f t="shared" si="1"/>
        <v>D+</v>
      </c>
      <c r="M39" s="6" t="str">
        <f t="shared" si="1"/>
        <v>Commentaire</v>
      </c>
    </row>
    <row r="40" spans="1:23" x14ac:dyDescent="0.2">
      <c r="A40" s="13">
        <v>0</v>
      </c>
      <c r="B40" s="11">
        <v>46118</v>
      </c>
      <c r="C40" s="14"/>
      <c r="D40" s="13"/>
      <c r="E40" s="14"/>
      <c r="F40" s="13"/>
      <c r="G40" s="14"/>
      <c r="H40" s="13"/>
      <c r="I40" s="13"/>
      <c r="J40" s="13"/>
      <c r="K40" s="13"/>
      <c r="L40" s="13"/>
      <c r="M40" s="13"/>
    </row>
    <row r="41" spans="1:23" x14ac:dyDescent="0.2">
      <c r="A41" s="20">
        <v>0</v>
      </c>
      <c r="B41" s="102">
        <v>46125</v>
      </c>
      <c r="C41" s="103"/>
      <c r="D41" s="80"/>
      <c r="E41" s="79"/>
      <c r="F41" s="80"/>
      <c r="G41" s="79"/>
      <c r="H41" s="80"/>
      <c r="I41" s="80"/>
      <c r="J41" s="80"/>
      <c r="K41" s="80"/>
      <c r="L41" s="80"/>
      <c r="M41" s="103"/>
    </row>
    <row r="42" spans="1:23" x14ac:dyDescent="0.2">
      <c r="A42" s="20">
        <v>0</v>
      </c>
      <c r="B42" s="102">
        <v>46132</v>
      </c>
      <c r="C42" s="103"/>
      <c r="D42" s="80"/>
      <c r="E42" s="79"/>
      <c r="F42" s="80"/>
      <c r="G42" s="79"/>
      <c r="H42" s="80"/>
      <c r="I42" s="80"/>
      <c r="J42" s="80"/>
      <c r="K42" s="80"/>
      <c r="L42" s="80"/>
      <c r="M42" s="103"/>
    </row>
    <row r="43" spans="1:23" x14ac:dyDescent="0.2">
      <c r="A43" s="20">
        <v>0</v>
      </c>
      <c r="B43" s="102">
        <v>46139</v>
      </c>
      <c r="C43" s="79"/>
      <c r="D43" s="80"/>
      <c r="E43" s="79"/>
      <c r="F43" s="80"/>
      <c r="G43" s="79"/>
      <c r="H43" s="80"/>
      <c r="I43" s="80"/>
      <c r="J43" s="80"/>
      <c r="K43" s="80"/>
      <c r="L43" s="80"/>
      <c r="M43" s="80"/>
    </row>
    <row r="44" spans="1:23" x14ac:dyDescent="0.2">
      <c r="A44" s="101">
        <v>0</v>
      </c>
      <c r="B44" s="102">
        <v>46146</v>
      </c>
      <c r="C44" s="79"/>
      <c r="D44" s="80"/>
      <c r="E44" s="79"/>
      <c r="F44" s="80"/>
      <c r="G44" s="79"/>
      <c r="H44" s="80"/>
      <c r="I44" s="80"/>
      <c r="J44" s="80"/>
      <c r="K44" s="80"/>
      <c r="L44" s="80"/>
      <c r="M44" s="103"/>
    </row>
    <row r="45" spans="1:23" x14ac:dyDescent="0.2">
      <c r="A45" s="20">
        <v>0</v>
      </c>
      <c r="B45" s="102">
        <v>46153</v>
      </c>
      <c r="C45" s="79"/>
      <c r="D45" s="80"/>
      <c r="E45" s="79"/>
      <c r="F45" s="80"/>
      <c r="G45" s="79"/>
      <c r="H45" s="80"/>
      <c r="I45" s="80"/>
      <c r="J45" s="80"/>
      <c r="K45" s="80"/>
      <c r="L45" s="80"/>
      <c r="M45" s="80"/>
    </row>
    <row r="46" spans="1:23" x14ac:dyDescent="0.2">
      <c r="A46" s="20">
        <v>0</v>
      </c>
      <c r="B46" s="102">
        <v>46160</v>
      </c>
      <c r="C46" s="79"/>
      <c r="D46" s="80"/>
      <c r="E46" s="79"/>
      <c r="F46" s="80"/>
      <c r="G46" s="79"/>
      <c r="H46" s="80"/>
      <c r="I46" s="80"/>
      <c r="J46" s="80"/>
      <c r="K46" s="80"/>
      <c r="L46" s="80"/>
      <c r="M46" s="80"/>
    </row>
    <row r="47" spans="1:23" x14ac:dyDescent="0.2">
      <c r="A47" s="101">
        <v>0</v>
      </c>
      <c r="B47" s="102">
        <v>46167</v>
      </c>
      <c r="C47" s="120"/>
      <c r="D47" s="80"/>
      <c r="E47" s="79"/>
      <c r="F47" s="80"/>
      <c r="G47" s="79"/>
      <c r="H47" s="80"/>
      <c r="I47" s="80"/>
      <c r="J47" s="80"/>
      <c r="K47" s="80"/>
      <c r="L47" s="80"/>
      <c r="M47" s="103"/>
    </row>
    <row r="48" spans="1:23" x14ac:dyDescent="0.2">
      <c r="A48" s="20">
        <v>0</v>
      </c>
      <c r="B48" s="102">
        <v>46174</v>
      </c>
      <c r="C48" s="79"/>
      <c r="D48" s="80"/>
      <c r="E48" s="79"/>
      <c r="F48" s="80"/>
      <c r="G48" s="79"/>
      <c r="H48" s="80"/>
      <c r="I48" s="80"/>
      <c r="J48" s="80"/>
      <c r="K48" s="80"/>
      <c r="L48" s="80"/>
      <c r="M48" s="80"/>
    </row>
    <row r="49" spans="1:13" x14ac:dyDescent="0.2">
      <c r="A49" s="101">
        <v>0</v>
      </c>
      <c r="B49" s="102">
        <v>46181</v>
      </c>
      <c r="C49" s="120"/>
      <c r="D49" s="80"/>
      <c r="E49" s="79"/>
      <c r="F49" s="80"/>
      <c r="G49" s="79"/>
      <c r="H49" s="80"/>
      <c r="I49" s="80"/>
      <c r="J49" s="80"/>
      <c r="K49" s="80"/>
      <c r="L49" s="80"/>
      <c r="M49" s="103"/>
    </row>
    <row r="50" spans="1:13" x14ac:dyDescent="0.2">
      <c r="A50" s="13">
        <v>0</v>
      </c>
      <c r="B50" s="11">
        <v>46188</v>
      </c>
      <c r="C50" s="14"/>
      <c r="D50" s="13"/>
      <c r="E50" s="14"/>
      <c r="F50" s="13"/>
      <c r="G50" s="14"/>
      <c r="H50" s="13"/>
      <c r="I50" s="13"/>
      <c r="J50" s="13"/>
      <c r="K50" s="13"/>
      <c r="L50" s="13"/>
      <c r="M50" s="13"/>
    </row>
    <row r="51" spans="1:13" x14ac:dyDescent="0.2">
      <c r="A51" s="13">
        <v>0</v>
      </c>
      <c r="B51" s="11">
        <v>46195</v>
      </c>
      <c r="C51" s="14"/>
      <c r="D51" s="13"/>
      <c r="E51" s="14"/>
      <c r="F51" s="13"/>
      <c r="G51" s="14"/>
      <c r="H51" s="13"/>
      <c r="I51" s="13"/>
      <c r="J51" s="13"/>
      <c r="K51" s="13"/>
      <c r="L51" s="13"/>
      <c r="M51" s="13"/>
    </row>
    <row r="52" spans="1:13" x14ac:dyDescent="0.2">
      <c r="A52" s="13">
        <v>0</v>
      </c>
      <c r="B52" s="11">
        <v>46202</v>
      </c>
      <c r="C52" s="14"/>
      <c r="D52" s="13"/>
      <c r="E52" s="14"/>
      <c r="F52" s="13"/>
      <c r="G52" s="14"/>
      <c r="H52" s="13"/>
      <c r="I52" s="13"/>
      <c r="J52" s="13"/>
      <c r="K52" s="13"/>
      <c r="L52" s="13"/>
      <c r="M52" s="13"/>
    </row>
    <row r="53" spans="1:13" x14ac:dyDescent="0.2">
      <c r="A53" s="83">
        <f>SUM(A40:A52)</f>
        <v>0</v>
      </c>
      <c r="B53" s="84"/>
      <c r="C53" s="85"/>
      <c r="D53" s="83">
        <f>SUM(D40:D52)</f>
        <v>0</v>
      </c>
      <c r="E53" s="85"/>
      <c r="F53" s="83"/>
      <c r="G53" s="85"/>
      <c r="H53" s="83"/>
      <c r="I53" s="83"/>
      <c r="J53" s="83">
        <f>SUM(J40:J52)</f>
        <v>0</v>
      </c>
      <c r="K53" s="83">
        <f>SUM(K40:K52)</f>
        <v>0</v>
      </c>
      <c r="L53" s="83">
        <f>SUM(L40:L52)</f>
        <v>0</v>
      </c>
      <c r="M53" s="83"/>
    </row>
    <row r="57" spans="1:13" x14ac:dyDescent="0.2">
      <c r="J57" s="15"/>
      <c r="K57" s="15"/>
      <c r="L57" s="15"/>
    </row>
  </sheetData>
  <mergeCells count="4">
    <mergeCell ref="A1:M1"/>
    <mergeCell ref="A2:M2"/>
    <mergeCell ref="A21:M21"/>
    <mergeCell ref="A38:M38"/>
  </mergeCells>
  <conditionalFormatting sqref="A4:A18 A23:A35 A40:A52">
    <cfRule type="cellIs" dxfId="11" priority="2" operator="equal">
      <formula>1</formula>
    </cfRule>
    <cfRule type="cellIs" dxfId="10" priority="3" operator="lessThan">
      <formula>1</formula>
    </cfRule>
  </conditionalFormatting>
  <conditionalFormatting sqref="D10:D11">
    <cfRule type="colorScale" priority="4">
      <colorScale>
        <cfvo type="num" val="0"/>
        <cfvo type="num" val="0"/>
        <color rgb="FFFF0000"/>
        <color rgb="FF81D41A"/>
      </colorScale>
    </cfRule>
  </conditionalFormatting>
  <conditionalFormatting sqref="D15">
    <cfRule type="colorScale" priority="5">
      <colorScale>
        <cfvo type="num" val="0"/>
        <cfvo type="num" val="0"/>
        <color rgb="FFFF0000"/>
        <color rgb="FF81D41A"/>
      </colorScale>
    </cfRule>
  </conditionalFormatting>
  <conditionalFormatting sqref="D29">
    <cfRule type="colorScale" priority="7">
      <colorScale>
        <cfvo type="num" val="0"/>
        <cfvo type="num" val="0"/>
        <color rgb="FFFF0000"/>
        <color rgb="FF81D41A"/>
      </colorScale>
    </cfRule>
  </conditionalFormatting>
  <conditionalFormatting sqref="D31:D32">
    <cfRule type="colorScale" priority="9">
      <colorScale>
        <cfvo type="num" val="0"/>
        <cfvo type="num" val="0"/>
        <color rgb="FFFF0000"/>
        <color rgb="FF81D41A"/>
      </colorScale>
    </cfRule>
  </conditionalFormatting>
  <conditionalFormatting sqref="D34">
    <cfRule type="colorScale" priority="10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0"/>
  <sheetViews>
    <sheetView topLeftCell="A13" zoomScale="90" zoomScaleNormal="90" workbookViewId="0">
      <selection activeCell="E35" sqref="E34:E35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26.7109375" style="16" customWidth="1"/>
    <col min="4" max="4" width="8.85546875" style="1" customWidth="1"/>
    <col min="5" max="5" width="21.140625" customWidth="1"/>
    <col min="6" max="6" width="19.7109375" style="1" customWidth="1"/>
    <col min="7" max="7" width="20.5703125" customWidth="1"/>
    <col min="8" max="8" width="19.7109375" style="1" customWidth="1"/>
    <col min="9" max="9" width="22.42578125" style="1" customWidth="1"/>
    <col min="10" max="10" width="11.5703125" style="1" customWidth="1"/>
    <col min="11" max="11" width="6.7109375" style="1" customWidth="1"/>
    <col min="12" max="12" width="6" style="1" customWidth="1"/>
    <col min="13" max="13" width="35.85546875" style="1" customWidth="1"/>
    <col min="14" max="17" width="11.5703125" style="1" customWidth="1"/>
  </cols>
  <sheetData>
    <row r="1" spans="1:18" ht="25.5" x14ac:dyDescent="0.3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</row>
    <row r="2" spans="1:18" ht="25.5" x14ac:dyDescent="0.35">
      <c r="A2" s="213" t="s">
        <v>35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</row>
    <row r="3" spans="1:18" x14ac:dyDescent="0.2">
      <c r="A3" s="6" t="s">
        <v>1</v>
      </c>
      <c r="B3" s="24" t="s">
        <v>2</v>
      </c>
      <c r="C3" s="12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/>
      <c r="O3"/>
      <c r="P3"/>
      <c r="Q3"/>
    </row>
    <row r="4" spans="1:18" x14ac:dyDescent="0.2">
      <c r="A4" s="7">
        <v>1</v>
      </c>
      <c r="B4" s="4">
        <v>45908</v>
      </c>
      <c r="C4" s="130" t="s">
        <v>58</v>
      </c>
      <c r="D4" s="131">
        <v>60</v>
      </c>
      <c r="E4" s="130" t="s">
        <v>47</v>
      </c>
      <c r="F4" s="130" t="s">
        <v>48</v>
      </c>
      <c r="G4" s="130" t="s">
        <v>53</v>
      </c>
      <c r="H4" s="130" t="s">
        <v>48</v>
      </c>
      <c r="I4" s="130"/>
      <c r="J4" s="131">
        <v>15</v>
      </c>
      <c r="K4" s="131">
        <v>12</v>
      </c>
      <c r="L4" s="131">
        <v>330</v>
      </c>
      <c r="M4" s="130" t="s">
        <v>59</v>
      </c>
      <c r="Q4"/>
    </row>
    <row r="5" spans="1:18" x14ac:dyDescent="0.2">
      <c r="A5" s="22">
        <v>1</v>
      </c>
      <c r="B5" s="4">
        <v>45915</v>
      </c>
      <c r="C5" s="130" t="s">
        <v>70</v>
      </c>
      <c r="D5" s="131">
        <v>86</v>
      </c>
      <c r="E5" s="130" t="s">
        <v>47</v>
      </c>
      <c r="F5" s="130" t="s">
        <v>48</v>
      </c>
      <c r="G5" s="130" t="s">
        <v>49</v>
      </c>
      <c r="H5" s="130" t="s">
        <v>50</v>
      </c>
      <c r="I5" s="130"/>
      <c r="J5" s="131">
        <v>21</v>
      </c>
      <c r="K5" s="131">
        <v>13.5</v>
      </c>
      <c r="L5" s="131">
        <v>430</v>
      </c>
      <c r="M5" s="130"/>
      <c r="Q5"/>
    </row>
    <row r="6" spans="1:18" x14ac:dyDescent="0.2">
      <c r="A6" s="7">
        <v>1</v>
      </c>
      <c r="B6" s="4">
        <v>45922</v>
      </c>
      <c r="C6" s="130" t="s">
        <v>80</v>
      </c>
      <c r="D6" s="131">
        <v>84</v>
      </c>
      <c r="E6" s="130" t="s">
        <v>69</v>
      </c>
      <c r="F6" s="130" t="s">
        <v>48</v>
      </c>
      <c r="G6" s="130" t="s">
        <v>56</v>
      </c>
      <c r="H6" s="130" t="s">
        <v>48</v>
      </c>
      <c r="I6" s="130"/>
      <c r="J6" s="131">
        <v>20</v>
      </c>
      <c r="K6" s="131">
        <v>10</v>
      </c>
      <c r="L6" s="131">
        <v>320</v>
      </c>
      <c r="M6" s="130" t="s">
        <v>45</v>
      </c>
      <c r="Q6"/>
    </row>
    <row r="7" spans="1:18" x14ac:dyDescent="0.2">
      <c r="A7" s="22">
        <v>1</v>
      </c>
      <c r="B7" s="4">
        <v>45929</v>
      </c>
      <c r="C7" s="130" t="s">
        <v>99</v>
      </c>
      <c r="D7" s="131">
        <v>70</v>
      </c>
      <c r="E7" s="130" t="s">
        <v>100</v>
      </c>
      <c r="F7" s="130" t="s">
        <v>48</v>
      </c>
      <c r="G7" s="130" t="s">
        <v>101</v>
      </c>
      <c r="H7" s="130" t="s">
        <v>50</v>
      </c>
      <c r="I7" s="130"/>
      <c r="J7" s="131">
        <v>36</v>
      </c>
      <c r="K7" s="131">
        <v>13</v>
      </c>
      <c r="L7" s="131">
        <v>220</v>
      </c>
      <c r="M7" s="130" t="s">
        <v>45</v>
      </c>
      <c r="Q7"/>
    </row>
    <row r="8" spans="1:18" x14ac:dyDescent="0.2">
      <c r="A8" s="104">
        <v>1</v>
      </c>
      <c r="B8" s="105">
        <v>45936</v>
      </c>
      <c r="C8" s="130" t="s">
        <v>118</v>
      </c>
      <c r="D8" s="131">
        <v>68</v>
      </c>
      <c r="E8" s="130" t="s">
        <v>112</v>
      </c>
      <c r="F8" s="130" t="s">
        <v>62</v>
      </c>
      <c r="G8" s="130" t="s">
        <v>93</v>
      </c>
      <c r="H8" s="130" t="s">
        <v>50</v>
      </c>
      <c r="I8" s="130"/>
      <c r="J8" s="131">
        <v>25</v>
      </c>
      <c r="K8" s="131">
        <v>13</v>
      </c>
      <c r="L8" s="131">
        <v>374</v>
      </c>
      <c r="M8" s="130" t="s">
        <v>119</v>
      </c>
      <c r="R8" s="1"/>
    </row>
    <row r="9" spans="1:18" x14ac:dyDescent="0.2">
      <c r="A9" s="104">
        <v>1</v>
      </c>
      <c r="B9" s="4">
        <v>45943</v>
      </c>
      <c r="C9" s="130" t="s">
        <v>140</v>
      </c>
      <c r="D9" s="131">
        <v>77</v>
      </c>
      <c r="E9" s="130" t="s">
        <v>146</v>
      </c>
      <c r="F9" s="130" t="s">
        <v>48</v>
      </c>
      <c r="G9" s="130" t="s">
        <v>101</v>
      </c>
      <c r="H9" s="130" t="s">
        <v>50</v>
      </c>
      <c r="I9" s="130"/>
      <c r="J9" s="131">
        <v>25</v>
      </c>
      <c r="K9" s="131">
        <v>16.2</v>
      </c>
      <c r="L9" s="131">
        <v>400</v>
      </c>
      <c r="M9" s="130" t="s">
        <v>45</v>
      </c>
      <c r="Q9"/>
    </row>
    <row r="10" spans="1:18" x14ac:dyDescent="0.2">
      <c r="A10" s="146">
        <v>0</v>
      </c>
      <c r="B10" s="149">
        <v>45950</v>
      </c>
      <c r="C10" s="154" t="s">
        <v>153</v>
      </c>
      <c r="D10" s="125"/>
      <c r="E10" s="126"/>
      <c r="F10" s="125"/>
      <c r="G10" s="126"/>
      <c r="H10" s="125"/>
      <c r="I10" s="126"/>
      <c r="J10" s="125"/>
      <c r="K10" s="125"/>
      <c r="L10" s="125"/>
      <c r="M10" s="127" t="s">
        <v>156</v>
      </c>
      <c r="Q10"/>
    </row>
    <row r="11" spans="1:18" ht="63.75" x14ac:dyDescent="0.2">
      <c r="A11" s="104">
        <v>1</v>
      </c>
      <c r="B11" s="105">
        <v>45957</v>
      </c>
      <c r="C11" s="130" t="s">
        <v>157</v>
      </c>
      <c r="D11" s="131">
        <v>103</v>
      </c>
      <c r="E11" s="130" t="s">
        <v>146</v>
      </c>
      <c r="F11" s="130" t="s">
        <v>48</v>
      </c>
      <c r="G11" s="130" t="s">
        <v>101</v>
      </c>
      <c r="H11" s="130" t="s">
        <v>50</v>
      </c>
      <c r="I11" s="130"/>
      <c r="J11" s="131">
        <v>19</v>
      </c>
      <c r="K11" s="131">
        <v>10</v>
      </c>
      <c r="L11" s="131">
        <v>450</v>
      </c>
      <c r="M11" s="130" t="s">
        <v>158</v>
      </c>
      <c r="R11" s="1"/>
    </row>
    <row r="12" spans="1:18" x14ac:dyDescent="0.2">
      <c r="A12" s="6">
        <v>1</v>
      </c>
      <c r="B12" s="105">
        <v>45964</v>
      </c>
      <c r="C12" s="130" t="s">
        <v>159</v>
      </c>
      <c r="D12" s="131">
        <v>30</v>
      </c>
      <c r="E12" s="130" t="s">
        <v>47</v>
      </c>
      <c r="F12" s="130" t="s">
        <v>48</v>
      </c>
      <c r="G12" s="130" t="s">
        <v>49</v>
      </c>
      <c r="H12" s="130" t="s">
        <v>50</v>
      </c>
      <c r="I12" s="130"/>
      <c r="J12" s="131">
        <v>26</v>
      </c>
      <c r="K12" s="131">
        <v>12.5</v>
      </c>
      <c r="L12" s="131">
        <v>350</v>
      </c>
      <c r="M12" s="130" t="s">
        <v>45</v>
      </c>
      <c r="R12" s="1"/>
    </row>
    <row r="13" spans="1:18" x14ac:dyDescent="0.2">
      <c r="A13" s="104">
        <v>1</v>
      </c>
      <c r="B13" s="105">
        <v>45971</v>
      </c>
      <c r="C13" s="130" t="s">
        <v>176</v>
      </c>
      <c r="D13" s="131">
        <v>120</v>
      </c>
      <c r="E13" s="130" t="s">
        <v>69</v>
      </c>
      <c r="F13" s="130" t="s">
        <v>48</v>
      </c>
      <c r="G13" s="130" t="s">
        <v>100</v>
      </c>
      <c r="H13" s="130" t="s">
        <v>48</v>
      </c>
      <c r="I13" s="131"/>
      <c r="J13" s="131">
        <v>26</v>
      </c>
      <c r="K13" s="131">
        <v>10</v>
      </c>
      <c r="L13" s="131">
        <v>300</v>
      </c>
      <c r="M13" s="130" t="s">
        <v>45</v>
      </c>
      <c r="R13" s="1"/>
    </row>
    <row r="14" spans="1:18" x14ac:dyDescent="0.2">
      <c r="A14" s="6">
        <v>1</v>
      </c>
      <c r="B14" s="105">
        <v>45978</v>
      </c>
      <c r="C14" s="130" t="s">
        <v>192</v>
      </c>
      <c r="D14" s="131">
        <v>107</v>
      </c>
      <c r="E14" s="130" t="s">
        <v>146</v>
      </c>
      <c r="F14" s="130" t="s">
        <v>48</v>
      </c>
      <c r="G14" s="130" t="s">
        <v>101</v>
      </c>
      <c r="H14" s="130" t="s">
        <v>50</v>
      </c>
      <c r="I14" s="130"/>
      <c r="J14" s="131">
        <v>30</v>
      </c>
      <c r="K14" s="131">
        <v>11</v>
      </c>
      <c r="L14" s="131">
        <v>200</v>
      </c>
      <c r="M14" s="130" t="s">
        <v>45</v>
      </c>
      <c r="R14" s="1"/>
    </row>
    <row r="15" spans="1:18" x14ac:dyDescent="0.2">
      <c r="A15" s="146">
        <v>0</v>
      </c>
      <c r="B15" s="149">
        <v>45985</v>
      </c>
      <c r="C15" s="164" t="s">
        <v>201</v>
      </c>
      <c r="D15" s="153"/>
      <c r="E15" s="152"/>
      <c r="F15" s="153"/>
      <c r="G15" s="163"/>
      <c r="H15" s="153"/>
      <c r="I15" s="153"/>
      <c r="J15" s="153"/>
      <c r="K15" s="153"/>
      <c r="L15" s="153"/>
      <c r="M15" s="153" t="s">
        <v>201</v>
      </c>
      <c r="R15" s="1"/>
    </row>
    <row r="16" spans="1:18" x14ac:dyDescent="0.2">
      <c r="A16" s="22">
        <v>1</v>
      </c>
      <c r="B16" s="105">
        <v>45992</v>
      </c>
      <c r="C16" s="130" t="s">
        <v>213</v>
      </c>
      <c r="D16" s="131">
        <v>60</v>
      </c>
      <c r="E16" s="130" t="s">
        <v>127</v>
      </c>
      <c r="F16" s="130" t="s">
        <v>48</v>
      </c>
      <c r="G16" s="130" t="s">
        <v>83</v>
      </c>
      <c r="H16" s="130" t="s">
        <v>48</v>
      </c>
      <c r="I16" s="130"/>
      <c r="J16" s="131">
        <v>28</v>
      </c>
      <c r="K16" s="131">
        <v>12</v>
      </c>
      <c r="L16" s="131">
        <v>45</v>
      </c>
      <c r="M16" s="130" t="s">
        <v>45</v>
      </c>
      <c r="R16" s="1"/>
    </row>
    <row r="17" spans="1:18" x14ac:dyDescent="0.2">
      <c r="A17" s="7">
        <v>1</v>
      </c>
      <c r="B17" s="105">
        <v>45999</v>
      </c>
      <c r="C17" s="130" t="s">
        <v>217</v>
      </c>
      <c r="D17" s="131">
        <v>28</v>
      </c>
      <c r="E17" s="130" t="s">
        <v>218</v>
      </c>
      <c r="F17" s="130" t="s">
        <v>48</v>
      </c>
      <c r="G17" s="130" t="s">
        <v>219</v>
      </c>
      <c r="H17" s="130" t="s">
        <v>50</v>
      </c>
      <c r="I17" s="130"/>
      <c r="J17" s="131">
        <v>37</v>
      </c>
      <c r="K17" s="131">
        <v>13</v>
      </c>
      <c r="L17" s="131">
        <v>320</v>
      </c>
      <c r="M17" s="130" t="s">
        <v>45</v>
      </c>
      <c r="R17" s="1"/>
    </row>
    <row r="18" spans="1:18" x14ac:dyDescent="0.2">
      <c r="A18" s="145">
        <v>0</v>
      </c>
      <c r="B18" s="149">
        <v>46006</v>
      </c>
      <c r="C18" s="154" t="s">
        <v>201</v>
      </c>
      <c r="D18" s="127"/>
      <c r="E18" s="156"/>
      <c r="F18" s="127"/>
      <c r="G18" s="156"/>
      <c r="H18" s="127"/>
      <c r="I18" s="156"/>
      <c r="J18" s="127"/>
      <c r="K18" s="127"/>
      <c r="L18" s="127"/>
      <c r="M18" s="167" t="s">
        <v>201</v>
      </c>
      <c r="R18" s="1"/>
    </row>
    <row r="19" spans="1:18" x14ac:dyDescent="0.2">
      <c r="A19" s="83">
        <f>SUM(A4:A18)</f>
        <v>12</v>
      </c>
      <c r="B19" s="84"/>
      <c r="C19" s="90"/>
      <c r="D19" s="83">
        <f>SUM(D4:D18)</f>
        <v>893</v>
      </c>
      <c r="E19" s="85"/>
      <c r="F19" s="83"/>
      <c r="G19" s="85"/>
      <c r="H19" s="83"/>
      <c r="I19" s="83"/>
      <c r="J19" s="83">
        <f>SUM(J4:J18)</f>
        <v>308</v>
      </c>
      <c r="K19" s="83">
        <f>SUM(K4:K18)</f>
        <v>146.19999999999999</v>
      </c>
      <c r="L19" s="83">
        <f>SUM(L4:L18)</f>
        <v>3739</v>
      </c>
      <c r="M19" s="83"/>
    </row>
    <row r="21" spans="1:18" ht="25.5" x14ac:dyDescent="0.35">
      <c r="A21" s="213" t="s">
        <v>36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</row>
    <row r="22" spans="1:18" x14ac:dyDescent="0.2">
      <c r="A22" s="6" t="str">
        <f>3:3</f>
        <v>Faite</v>
      </c>
      <c r="B22" s="24" t="s">
        <v>2</v>
      </c>
      <c r="C22" s="12" t="str">
        <f t="shared" ref="C22:M22" si="0">C3</f>
        <v>Lieu de la mission</v>
      </c>
      <c r="D22" s="6" t="str">
        <f t="shared" si="0"/>
        <v>Trajet A/R</v>
      </c>
      <c r="E22" s="5" t="str">
        <f t="shared" si="0"/>
        <v>Animateur n°1</v>
      </c>
      <c r="F22" s="6" t="str">
        <f t="shared" si="0"/>
        <v>Véhicule Animateur 1</v>
      </c>
      <c r="G22" s="5" t="str">
        <f t="shared" si="0"/>
        <v>Animateur n°2</v>
      </c>
      <c r="H22" s="6" t="str">
        <f t="shared" si="0"/>
        <v>Véhicule Animateur 2</v>
      </c>
      <c r="I22" s="6" t="str">
        <f t="shared" si="0"/>
        <v>Animateur n°3</v>
      </c>
      <c r="J22" s="6" t="str">
        <f t="shared" si="0"/>
        <v>Participants</v>
      </c>
      <c r="K22" s="6" t="str">
        <f t="shared" si="0"/>
        <v>Km</v>
      </c>
      <c r="L22" s="6" t="str">
        <f t="shared" si="0"/>
        <v>D+</v>
      </c>
      <c r="M22" s="6" t="str">
        <f t="shared" si="0"/>
        <v>Commentaire</v>
      </c>
    </row>
    <row r="23" spans="1:18" x14ac:dyDescent="0.2">
      <c r="A23" s="6">
        <v>1</v>
      </c>
      <c r="B23" s="11">
        <v>46027</v>
      </c>
      <c r="C23" s="130" t="s">
        <v>233</v>
      </c>
      <c r="D23" s="131">
        <v>64</v>
      </c>
      <c r="E23" s="130" t="s">
        <v>127</v>
      </c>
      <c r="F23" s="130" t="s">
        <v>48</v>
      </c>
      <c r="G23" s="130" t="s">
        <v>56</v>
      </c>
      <c r="H23" s="130" t="s">
        <v>50</v>
      </c>
      <c r="I23" s="130"/>
      <c r="J23" s="131">
        <v>20</v>
      </c>
      <c r="K23" s="131">
        <v>12</v>
      </c>
      <c r="L23" s="131">
        <v>220</v>
      </c>
      <c r="M23" s="130"/>
    </row>
    <row r="24" spans="1:18" x14ac:dyDescent="0.2">
      <c r="A24" s="6">
        <v>1</v>
      </c>
      <c r="B24" s="11">
        <v>46034</v>
      </c>
      <c r="C24" s="130" t="s">
        <v>245</v>
      </c>
      <c r="D24" s="131">
        <v>64</v>
      </c>
      <c r="E24" s="130" t="s">
        <v>211</v>
      </c>
      <c r="F24" s="130" t="s">
        <v>50</v>
      </c>
      <c r="G24" s="130" t="s">
        <v>246</v>
      </c>
      <c r="H24" s="130" t="s">
        <v>48</v>
      </c>
      <c r="I24" s="130"/>
      <c r="J24" s="131">
        <v>35</v>
      </c>
      <c r="K24" s="131">
        <v>11</v>
      </c>
      <c r="L24" s="131">
        <v>320</v>
      </c>
      <c r="M24" s="130" t="s">
        <v>206</v>
      </c>
    </row>
    <row r="25" spans="1:18" x14ac:dyDescent="0.2">
      <c r="A25" s="145">
        <v>0</v>
      </c>
      <c r="B25" s="149">
        <v>46041</v>
      </c>
      <c r="C25" s="156" t="s">
        <v>255</v>
      </c>
      <c r="D25" s="127"/>
      <c r="E25" s="156"/>
      <c r="F25" s="127"/>
      <c r="G25" s="156"/>
      <c r="H25" s="127"/>
      <c r="I25" s="156"/>
      <c r="J25" s="127"/>
      <c r="K25" s="127"/>
      <c r="L25" s="127"/>
      <c r="M25" s="127" t="s">
        <v>254</v>
      </c>
    </row>
    <row r="26" spans="1:18" x14ac:dyDescent="0.2">
      <c r="A26" s="104">
        <v>1</v>
      </c>
      <c r="B26" s="105">
        <v>46048</v>
      </c>
      <c r="C26" s="130" t="s">
        <v>259</v>
      </c>
      <c r="D26" s="131">
        <v>40</v>
      </c>
      <c r="E26" s="130" t="s">
        <v>69</v>
      </c>
      <c r="F26" s="130" t="s">
        <v>48</v>
      </c>
      <c r="G26" s="130" t="s">
        <v>66</v>
      </c>
      <c r="H26" s="130" t="s">
        <v>50</v>
      </c>
      <c r="I26" s="130"/>
      <c r="J26" s="131">
        <v>8</v>
      </c>
      <c r="K26" s="131">
        <v>15</v>
      </c>
      <c r="L26" s="131">
        <v>400</v>
      </c>
      <c r="M26" s="130" t="s">
        <v>45</v>
      </c>
      <c r="R26" s="1"/>
    </row>
    <row r="27" spans="1:18" x14ac:dyDescent="0.2">
      <c r="A27" s="145">
        <v>0</v>
      </c>
      <c r="B27" s="149">
        <v>46055</v>
      </c>
      <c r="C27" s="156" t="s">
        <v>255</v>
      </c>
      <c r="D27" s="127"/>
      <c r="E27" s="156"/>
      <c r="F27" s="127"/>
      <c r="G27" s="156"/>
      <c r="H27" s="127"/>
      <c r="I27" s="156"/>
      <c r="J27" s="127"/>
      <c r="K27" s="127"/>
      <c r="L27" s="127"/>
      <c r="M27" s="127" t="s">
        <v>254</v>
      </c>
    </row>
    <row r="28" spans="1:18" x14ac:dyDescent="0.2">
      <c r="A28" s="6">
        <v>1</v>
      </c>
      <c r="B28" s="105">
        <v>46062</v>
      </c>
      <c r="C28" s="130" t="s">
        <v>271</v>
      </c>
      <c r="D28" s="131">
        <v>32</v>
      </c>
      <c r="E28" s="130" t="s">
        <v>47</v>
      </c>
      <c r="F28" s="130" t="s">
        <v>48</v>
      </c>
      <c r="G28" s="130" t="s">
        <v>51</v>
      </c>
      <c r="H28" s="130" t="s">
        <v>50</v>
      </c>
      <c r="I28" s="130" t="s">
        <v>272</v>
      </c>
      <c r="J28" s="131">
        <v>28</v>
      </c>
      <c r="K28" s="131">
        <v>14</v>
      </c>
      <c r="L28" s="131">
        <v>300</v>
      </c>
      <c r="M28" s="130" t="s">
        <v>45</v>
      </c>
    </row>
    <row r="29" spans="1:18" x14ac:dyDescent="0.2">
      <c r="A29" s="177">
        <v>0</v>
      </c>
      <c r="B29" s="149">
        <v>46069</v>
      </c>
      <c r="C29" s="152" t="s">
        <v>281</v>
      </c>
      <c r="D29" s="153"/>
      <c r="E29" s="152"/>
      <c r="F29" s="153"/>
      <c r="G29" s="152"/>
      <c r="H29" s="153"/>
      <c r="I29" s="153"/>
      <c r="J29" s="153"/>
      <c r="K29" s="153"/>
      <c r="L29" s="153"/>
      <c r="M29" s="153" t="s">
        <v>281</v>
      </c>
    </row>
    <row r="30" spans="1:18" ht="25.5" x14ac:dyDescent="0.2">
      <c r="A30" s="6">
        <v>1</v>
      </c>
      <c r="B30" s="105">
        <v>46076</v>
      </c>
      <c r="C30" s="130" t="s">
        <v>288</v>
      </c>
      <c r="D30" s="131">
        <v>90</v>
      </c>
      <c r="E30" s="130" t="s">
        <v>146</v>
      </c>
      <c r="F30" s="130" t="s">
        <v>48</v>
      </c>
      <c r="G30" s="130" t="s">
        <v>53</v>
      </c>
      <c r="H30" s="130" t="s">
        <v>48</v>
      </c>
      <c r="I30" s="130"/>
      <c r="J30" s="131">
        <v>18</v>
      </c>
      <c r="K30" s="131">
        <v>14.5</v>
      </c>
      <c r="L30" s="131">
        <v>250</v>
      </c>
      <c r="M30" s="130" t="s">
        <v>45</v>
      </c>
    </row>
    <row r="31" spans="1:18" x14ac:dyDescent="0.2">
      <c r="A31" s="145">
        <v>0</v>
      </c>
      <c r="B31" s="149">
        <v>46083</v>
      </c>
      <c r="C31" s="188" t="s">
        <v>160</v>
      </c>
      <c r="D31" s="186">
        <v>0</v>
      </c>
      <c r="E31" s="185" t="s">
        <v>100</v>
      </c>
      <c r="F31" s="185" t="s">
        <v>48</v>
      </c>
      <c r="G31" s="185" t="s">
        <v>56</v>
      </c>
      <c r="H31" s="185" t="s">
        <v>50</v>
      </c>
      <c r="I31" s="187"/>
      <c r="J31" s="186">
        <v>0</v>
      </c>
      <c r="K31" s="186">
        <v>0</v>
      </c>
      <c r="L31" s="186">
        <v>0</v>
      </c>
      <c r="M31" s="204" t="s">
        <v>295</v>
      </c>
    </row>
    <row r="32" spans="1:18" x14ac:dyDescent="0.2">
      <c r="A32" s="146">
        <v>0</v>
      </c>
      <c r="B32" s="193">
        <v>46090</v>
      </c>
      <c r="C32" s="201" t="s">
        <v>255</v>
      </c>
      <c r="D32" s="202"/>
      <c r="E32" s="203"/>
      <c r="F32" s="202"/>
      <c r="G32" s="203"/>
      <c r="H32" s="202"/>
      <c r="I32" s="202"/>
      <c r="J32" s="202"/>
      <c r="K32" s="202"/>
      <c r="L32" s="202"/>
      <c r="M32" s="202" t="s">
        <v>254</v>
      </c>
      <c r="R32" s="1"/>
    </row>
    <row r="33" spans="1:22" x14ac:dyDescent="0.2">
      <c r="A33" s="6">
        <v>0</v>
      </c>
      <c r="B33" s="94">
        <v>46097</v>
      </c>
      <c r="C33" s="96"/>
      <c r="D33" s="97"/>
      <c r="E33" s="96"/>
      <c r="F33" s="97"/>
      <c r="G33" s="96"/>
      <c r="H33" s="97"/>
      <c r="I33" s="96"/>
      <c r="J33" s="97"/>
      <c r="K33" s="97"/>
      <c r="L33" s="97"/>
      <c r="M33" s="97"/>
    </row>
    <row r="34" spans="1:22" x14ac:dyDescent="0.2">
      <c r="A34" s="104">
        <v>0</v>
      </c>
      <c r="B34" s="94">
        <v>46104</v>
      </c>
      <c r="C34" s="106"/>
      <c r="D34" s="92"/>
      <c r="E34" s="91"/>
      <c r="F34" s="92"/>
      <c r="G34" s="91"/>
      <c r="H34" s="92"/>
      <c r="I34" s="92"/>
      <c r="J34" s="92"/>
      <c r="K34" s="92"/>
      <c r="L34" s="92"/>
      <c r="M34" s="92"/>
      <c r="R34" s="1"/>
    </row>
    <row r="35" spans="1:22" x14ac:dyDescent="0.2">
      <c r="A35" s="6">
        <v>0</v>
      </c>
      <c r="B35" s="110">
        <v>46111</v>
      </c>
      <c r="C35" s="5"/>
      <c r="D35" s="6"/>
      <c r="E35" s="5"/>
      <c r="F35" s="6"/>
      <c r="G35" s="5"/>
      <c r="H35" s="6"/>
      <c r="I35" s="5"/>
      <c r="J35" s="6"/>
      <c r="K35" s="6"/>
      <c r="L35" s="6"/>
      <c r="M35" s="6"/>
    </row>
    <row r="36" spans="1:22" x14ac:dyDescent="0.2">
      <c r="A36" s="83">
        <f>SUM(A23:A35)</f>
        <v>5</v>
      </c>
      <c r="B36" s="84"/>
      <c r="C36" s="90"/>
      <c r="D36" s="83">
        <f>SUM(D23:D35)</f>
        <v>290</v>
      </c>
      <c r="E36" s="85"/>
      <c r="F36" s="83"/>
      <c r="G36" s="85"/>
      <c r="H36" s="83"/>
      <c r="I36" s="83"/>
      <c r="J36" s="83">
        <f>SUM(J23:J35)</f>
        <v>109</v>
      </c>
      <c r="K36" s="83">
        <f>SUM(K23:K35)</f>
        <v>66.5</v>
      </c>
      <c r="L36" s="83">
        <f>SUM(L23:L35)</f>
        <v>1490</v>
      </c>
      <c r="M36" s="83"/>
    </row>
    <row r="38" spans="1:22" ht="25.5" x14ac:dyDescent="0.35">
      <c r="A38" s="213" t="s">
        <v>37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</row>
    <row r="39" spans="1:22" x14ac:dyDescent="0.2">
      <c r="A39" s="6" t="s">
        <v>1</v>
      </c>
      <c r="B39" s="24" t="str">
        <f t="shared" ref="B39:M39" si="1">B3</f>
        <v>Date</v>
      </c>
      <c r="C39" s="12" t="str">
        <f t="shared" si="1"/>
        <v>Lieu de la mission</v>
      </c>
      <c r="D39" s="6" t="str">
        <f t="shared" si="1"/>
        <v>Trajet A/R</v>
      </c>
      <c r="E39" s="5" t="str">
        <f t="shared" si="1"/>
        <v>Animateur n°1</v>
      </c>
      <c r="F39" s="6" t="str">
        <f t="shared" si="1"/>
        <v>Véhicule Animateur 1</v>
      </c>
      <c r="G39" s="5" t="str">
        <f t="shared" si="1"/>
        <v>Animateur n°2</v>
      </c>
      <c r="H39" s="6" t="str">
        <f t="shared" si="1"/>
        <v>Véhicule Animateur 2</v>
      </c>
      <c r="I39" s="6" t="str">
        <f t="shared" si="1"/>
        <v>Animateur n°3</v>
      </c>
      <c r="J39" s="6" t="str">
        <f t="shared" si="1"/>
        <v>Participants</v>
      </c>
      <c r="K39" s="6" t="str">
        <f t="shared" si="1"/>
        <v>Km</v>
      </c>
      <c r="L39" s="6" t="str">
        <f t="shared" si="1"/>
        <v>D+</v>
      </c>
      <c r="M39" s="6" t="str">
        <f t="shared" si="1"/>
        <v>Commentaire</v>
      </c>
    </row>
    <row r="40" spans="1:22" x14ac:dyDescent="0.2">
      <c r="A40" s="13">
        <v>0</v>
      </c>
      <c r="B40" s="11">
        <v>46118</v>
      </c>
      <c r="C40" s="17"/>
      <c r="D40" s="13"/>
      <c r="E40" s="14"/>
      <c r="F40" s="13"/>
      <c r="G40" s="14"/>
      <c r="H40" s="13"/>
      <c r="I40" s="13"/>
      <c r="J40" s="13"/>
      <c r="K40" s="13"/>
      <c r="L40" s="13"/>
      <c r="M40" s="13"/>
    </row>
    <row r="41" spans="1:22" x14ac:dyDescent="0.2">
      <c r="A41" s="20">
        <v>0</v>
      </c>
      <c r="B41" s="102">
        <v>46125</v>
      </c>
      <c r="C41" s="121"/>
      <c r="D41" s="80"/>
      <c r="E41" s="79"/>
      <c r="F41" s="80"/>
      <c r="G41" s="79"/>
      <c r="H41" s="80"/>
      <c r="I41" s="80"/>
      <c r="J41" s="80"/>
      <c r="K41" s="80"/>
      <c r="L41" s="80"/>
      <c r="M41" s="103"/>
    </row>
    <row r="42" spans="1:22" x14ac:dyDescent="0.2">
      <c r="A42" s="20">
        <v>0</v>
      </c>
      <c r="B42" s="102">
        <v>46132</v>
      </c>
      <c r="C42" s="121"/>
      <c r="D42" s="80"/>
      <c r="E42" s="79"/>
      <c r="F42" s="80"/>
      <c r="G42" s="79"/>
      <c r="H42" s="80"/>
      <c r="I42" s="80"/>
      <c r="J42" s="80"/>
      <c r="K42" s="80"/>
      <c r="L42" s="80"/>
      <c r="M42" s="103"/>
    </row>
    <row r="43" spans="1:22" x14ac:dyDescent="0.2">
      <c r="A43" s="20">
        <v>0</v>
      </c>
      <c r="B43" s="102">
        <v>46139</v>
      </c>
      <c r="C43" s="121"/>
      <c r="D43" s="80"/>
      <c r="E43" s="79"/>
      <c r="F43" s="80"/>
      <c r="G43" s="79"/>
      <c r="H43" s="80"/>
      <c r="I43" s="80"/>
      <c r="J43" s="80"/>
      <c r="K43" s="80"/>
      <c r="L43" s="80"/>
      <c r="M43" s="80"/>
    </row>
    <row r="44" spans="1:22" x14ac:dyDescent="0.2">
      <c r="A44" s="101">
        <v>0</v>
      </c>
      <c r="B44" s="102">
        <v>46146</v>
      </c>
      <c r="C44" s="121"/>
      <c r="D44" s="80"/>
      <c r="E44" s="79"/>
      <c r="F44" s="80"/>
      <c r="G44" s="79"/>
      <c r="H44" s="80"/>
      <c r="I44" s="80"/>
      <c r="J44" s="80"/>
      <c r="K44" s="80"/>
      <c r="L44" s="80"/>
      <c r="M44" s="103"/>
      <c r="R44" s="1"/>
      <c r="S44" s="1"/>
      <c r="T44" s="1"/>
      <c r="U44" s="1"/>
      <c r="V44" s="1"/>
    </row>
    <row r="45" spans="1:22" x14ac:dyDescent="0.2">
      <c r="A45" s="20">
        <v>0</v>
      </c>
      <c r="B45" s="102">
        <v>46153</v>
      </c>
      <c r="C45" s="121"/>
      <c r="D45" s="80"/>
      <c r="E45" s="79"/>
      <c r="F45" s="80"/>
      <c r="G45" s="79"/>
      <c r="H45" s="80"/>
      <c r="I45" s="80"/>
      <c r="J45" s="80"/>
      <c r="K45" s="80"/>
      <c r="L45" s="80"/>
      <c r="M45" s="80"/>
    </row>
    <row r="46" spans="1:22" x14ac:dyDescent="0.2">
      <c r="A46" s="20">
        <v>0</v>
      </c>
      <c r="B46" s="102">
        <v>46160</v>
      </c>
      <c r="C46" s="121"/>
      <c r="D46" s="80"/>
      <c r="E46" s="79"/>
      <c r="F46" s="80"/>
      <c r="G46" s="79"/>
      <c r="H46" s="80"/>
      <c r="I46" s="80"/>
      <c r="J46" s="80"/>
      <c r="K46" s="80"/>
      <c r="L46" s="80"/>
      <c r="M46" s="80"/>
    </row>
    <row r="47" spans="1:22" x14ac:dyDescent="0.2">
      <c r="A47" s="101">
        <v>0</v>
      </c>
      <c r="B47" s="102">
        <v>46167</v>
      </c>
      <c r="C47" s="122"/>
      <c r="D47" s="103"/>
      <c r="E47" s="120"/>
      <c r="F47" s="103"/>
      <c r="G47" s="120"/>
      <c r="H47" s="103"/>
      <c r="I47" s="103"/>
      <c r="J47" s="103"/>
      <c r="K47" s="103"/>
      <c r="L47" s="103"/>
      <c r="M47" s="103"/>
    </row>
    <row r="48" spans="1:22" x14ac:dyDescent="0.2">
      <c r="A48" s="20">
        <v>0</v>
      </c>
      <c r="B48" s="102">
        <v>46174</v>
      </c>
      <c r="C48" s="121"/>
      <c r="D48" s="80"/>
      <c r="E48" s="79"/>
      <c r="F48" s="80"/>
      <c r="G48" s="79"/>
      <c r="H48" s="80"/>
      <c r="I48" s="80"/>
      <c r="J48" s="80"/>
      <c r="K48" s="80"/>
      <c r="L48" s="80"/>
      <c r="M48" s="123"/>
    </row>
    <row r="49" spans="1:18" x14ac:dyDescent="0.2">
      <c r="A49" s="101">
        <v>0</v>
      </c>
      <c r="B49" s="102">
        <v>46181</v>
      </c>
      <c r="C49" s="122"/>
      <c r="D49" s="80"/>
      <c r="E49" s="79"/>
      <c r="F49" s="80"/>
      <c r="G49" s="79"/>
      <c r="H49" s="80"/>
      <c r="I49" s="80"/>
      <c r="J49" s="80"/>
      <c r="K49" s="80"/>
      <c r="L49" s="80"/>
      <c r="M49" s="103"/>
      <c r="R49" s="1"/>
    </row>
    <row r="50" spans="1:18" x14ac:dyDescent="0.2">
      <c r="A50" s="20">
        <v>0</v>
      </c>
      <c r="B50" s="11">
        <v>46188</v>
      </c>
      <c r="C50" s="121"/>
      <c r="D50" s="80"/>
      <c r="E50" s="79"/>
      <c r="F50" s="80"/>
      <c r="G50" s="79"/>
      <c r="H50" s="80"/>
      <c r="I50" s="80"/>
      <c r="J50" s="80"/>
      <c r="K50" s="80"/>
      <c r="L50" s="80"/>
      <c r="M50" s="80"/>
    </row>
    <row r="51" spans="1:18" x14ac:dyDescent="0.2">
      <c r="A51" s="13">
        <v>0</v>
      </c>
      <c r="B51" s="11">
        <v>46195</v>
      </c>
      <c r="C51" s="121"/>
      <c r="D51" s="80"/>
      <c r="E51" s="79"/>
      <c r="F51" s="80"/>
      <c r="G51" s="79"/>
      <c r="H51" s="80"/>
      <c r="I51" s="124"/>
      <c r="J51" s="80"/>
      <c r="K51" s="80"/>
      <c r="L51" s="80"/>
      <c r="M51" s="80"/>
    </row>
    <row r="52" spans="1:18" x14ac:dyDescent="0.2">
      <c r="A52" s="13">
        <v>0</v>
      </c>
      <c r="B52" s="11">
        <v>46202</v>
      </c>
      <c r="C52" s="121"/>
      <c r="D52" s="80"/>
      <c r="E52" s="79"/>
      <c r="F52" s="80"/>
      <c r="G52" s="79"/>
      <c r="H52" s="80"/>
      <c r="I52" s="124"/>
      <c r="J52" s="80"/>
      <c r="K52" s="80"/>
      <c r="L52" s="80"/>
      <c r="M52" s="80"/>
    </row>
    <row r="53" spans="1:18" x14ac:dyDescent="0.2">
      <c r="A53" s="13">
        <v>0</v>
      </c>
      <c r="B53" s="108"/>
      <c r="C53" s="121"/>
      <c r="D53" s="80"/>
      <c r="E53" s="79"/>
      <c r="F53" s="80"/>
      <c r="G53" s="79"/>
      <c r="H53" s="80"/>
      <c r="I53" s="124"/>
      <c r="J53" s="80"/>
      <c r="K53" s="80"/>
      <c r="L53" s="80"/>
      <c r="M53" s="80"/>
    </row>
    <row r="54" spans="1:18" x14ac:dyDescent="0.2">
      <c r="A54" s="13">
        <v>0</v>
      </c>
      <c r="B54" s="4"/>
      <c r="C54" s="17"/>
      <c r="D54" s="13"/>
      <c r="E54" s="14"/>
      <c r="F54" s="13"/>
      <c r="G54" s="14"/>
      <c r="H54" s="13"/>
      <c r="I54" s="26"/>
      <c r="J54" s="13"/>
      <c r="K54" s="13"/>
      <c r="L54" s="13"/>
      <c r="M54" s="13"/>
    </row>
    <row r="55" spans="1:18" x14ac:dyDescent="0.2">
      <c r="A55" s="13">
        <v>0</v>
      </c>
      <c r="B55" s="4"/>
      <c r="C55" s="17"/>
      <c r="D55" s="13"/>
      <c r="E55" s="14"/>
      <c r="F55" s="13"/>
      <c r="G55" s="14"/>
      <c r="H55" s="13"/>
      <c r="I55" s="13"/>
      <c r="J55" s="13"/>
      <c r="K55" s="13"/>
      <c r="L55" s="13"/>
      <c r="M55" s="13"/>
    </row>
    <row r="56" spans="1:18" x14ac:dyDescent="0.2">
      <c r="A56" s="83">
        <f>SUM(A40:A55)</f>
        <v>0</v>
      </c>
      <c r="B56" s="84"/>
      <c r="C56" s="90"/>
      <c r="D56" s="83">
        <f>SUM(D40:D55)</f>
        <v>0</v>
      </c>
      <c r="E56" s="85"/>
      <c r="F56" s="83"/>
      <c r="G56" s="85"/>
      <c r="H56" s="83"/>
      <c r="I56" s="83"/>
      <c r="J56" s="83">
        <f>SUM(J40:J55)</f>
        <v>0</v>
      </c>
      <c r="K56" s="83">
        <f>SUM(K40:K55)</f>
        <v>0</v>
      </c>
      <c r="L56" s="83">
        <f>SUM(L40:L55)</f>
        <v>0</v>
      </c>
      <c r="M56" s="83"/>
    </row>
    <row r="60" spans="1:18" x14ac:dyDescent="0.2">
      <c r="J60" s="15"/>
      <c r="K60" s="15"/>
      <c r="L60" s="15"/>
    </row>
  </sheetData>
  <mergeCells count="4">
    <mergeCell ref="A1:M1"/>
    <mergeCell ref="A2:M2"/>
    <mergeCell ref="A21:M21"/>
    <mergeCell ref="A38:M38"/>
  </mergeCells>
  <conditionalFormatting sqref="A4:A18 A23:A35 A40:A55">
    <cfRule type="cellIs" dxfId="9" priority="3" operator="equal">
      <formula>1</formula>
    </cfRule>
    <cfRule type="cellIs" dxfId="8" priority="4" operator="lessThan">
      <formula>1</formula>
    </cfRule>
  </conditionalFormatting>
  <conditionalFormatting sqref="D29">
    <cfRule type="colorScale" priority="1">
      <colorScale>
        <cfvo type="num" val="0"/>
        <cfvo type="num" val="0"/>
        <color rgb="FFFF0000"/>
        <color rgb="FF81D41A"/>
      </colorScale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19" zoomScale="90" zoomScaleNormal="90" workbookViewId="0">
      <selection activeCell="C33" sqref="C32:C33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3.85546875" customWidth="1"/>
    <col min="4" max="4" width="10" style="1" customWidth="1"/>
    <col min="5" max="5" width="15.42578125" customWidth="1"/>
    <col min="6" max="6" width="19.7109375" style="1" customWidth="1"/>
    <col min="7" max="7" width="16.28515625" customWidth="1"/>
    <col min="8" max="8" width="19.7109375" style="1" customWidth="1"/>
    <col min="9" max="9" width="18.28515625" customWidth="1"/>
    <col min="10" max="10" width="11.5703125" style="1" customWidth="1"/>
    <col min="11" max="11" width="4.42578125" style="1" customWidth="1"/>
    <col min="12" max="12" width="6" style="1" customWidth="1"/>
    <col min="13" max="13" width="38.42578125" style="1" customWidth="1"/>
  </cols>
  <sheetData>
    <row r="1" spans="1:13" ht="25.5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25.5" x14ac:dyDescent="0.35">
      <c r="A2" s="214" t="s">
        <v>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x14ac:dyDescent="0.2">
      <c r="A3" s="6" t="s">
        <v>1</v>
      </c>
      <c r="B3" s="2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spans="1:13" x14ac:dyDescent="0.2">
      <c r="A4" s="7">
        <v>1</v>
      </c>
      <c r="B4" s="4">
        <v>45911</v>
      </c>
      <c r="C4" s="130" t="s">
        <v>61</v>
      </c>
      <c r="D4" s="131">
        <v>80</v>
      </c>
      <c r="E4" s="130" t="s">
        <v>63</v>
      </c>
      <c r="F4" s="130" t="s">
        <v>48</v>
      </c>
      <c r="G4" s="130" t="s">
        <v>64</v>
      </c>
      <c r="H4" s="131" t="s">
        <v>62</v>
      </c>
      <c r="I4" s="130"/>
      <c r="J4" s="131">
        <v>12</v>
      </c>
      <c r="K4" s="131">
        <v>13</v>
      </c>
      <c r="L4" s="131">
        <v>600</v>
      </c>
      <c r="M4" s="130" t="s">
        <v>45</v>
      </c>
    </row>
    <row r="5" spans="1:13" x14ac:dyDescent="0.2">
      <c r="A5" s="22">
        <v>1</v>
      </c>
      <c r="B5" s="4">
        <v>45918</v>
      </c>
      <c r="C5" s="130" t="s">
        <v>72</v>
      </c>
      <c r="D5" s="131">
        <v>98</v>
      </c>
      <c r="E5" s="130" t="s">
        <v>64</v>
      </c>
      <c r="F5" s="130" t="s">
        <v>62</v>
      </c>
      <c r="G5" s="130" t="s">
        <v>73</v>
      </c>
      <c r="H5" s="131" t="s">
        <v>48</v>
      </c>
      <c r="I5" s="130"/>
      <c r="J5" s="131">
        <v>10</v>
      </c>
      <c r="K5" s="131">
        <v>13</v>
      </c>
      <c r="L5" s="131">
        <v>590</v>
      </c>
      <c r="M5" s="130" t="s">
        <v>45</v>
      </c>
    </row>
    <row r="6" spans="1:13" x14ac:dyDescent="0.2">
      <c r="A6" s="7">
        <v>1</v>
      </c>
      <c r="B6" s="4">
        <v>45925</v>
      </c>
      <c r="C6" s="130" t="s">
        <v>106</v>
      </c>
      <c r="D6" s="131">
        <v>130</v>
      </c>
      <c r="E6" s="130" t="s">
        <v>87</v>
      </c>
      <c r="F6" s="130" t="s">
        <v>48</v>
      </c>
      <c r="G6" s="130" t="s">
        <v>53</v>
      </c>
      <c r="H6" s="131" t="s">
        <v>48</v>
      </c>
      <c r="I6" s="130"/>
      <c r="J6" s="131">
        <v>16</v>
      </c>
      <c r="K6" s="131">
        <v>15</v>
      </c>
      <c r="L6" s="131">
        <v>450</v>
      </c>
      <c r="M6" s="130" t="s">
        <v>45</v>
      </c>
    </row>
    <row r="7" spans="1:13" x14ac:dyDescent="0.2">
      <c r="A7" s="22">
        <v>1</v>
      </c>
      <c r="B7" s="4">
        <v>45932</v>
      </c>
      <c r="C7" s="130" t="s">
        <v>105</v>
      </c>
      <c r="D7" s="131">
        <v>120</v>
      </c>
      <c r="E7" s="130" t="s">
        <v>107</v>
      </c>
      <c r="F7" s="130" t="s">
        <v>48</v>
      </c>
      <c r="G7" s="130" t="s">
        <v>47</v>
      </c>
      <c r="H7" s="131" t="s">
        <v>48</v>
      </c>
      <c r="I7" s="130"/>
      <c r="J7" s="131">
        <v>15</v>
      </c>
      <c r="K7" s="131">
        <v>15</v>
      </c>
      <c r="L7" s="131">
        <v>500</v>
      </c>
      <c r="M7" s="130" t="s">
        <v>45</v>
      </c>
    </row>
    <row r="8" spans="1:13" x14ac:dyDescent="0.2">
      <c r="A8" s="104">
        <v>1</v>
      </c>
      <c r="B8" s="4">
        <v>45939</v>
      </c>
      <c r="C8" s="130" t="s">
        <v>129</v>
      </c>
      <c r="D8" s="131">
        <v>204</v>
      </c>
      <c r="E8" s="130" t="s">
        <v>112</v>
      </c>
      <c r="F8" s="130" t="s">
        <v>62</v>
      </c>
      <c r="G8" s="130" t="s">
        <v>130</v>
      </c>
      <c r="H8" s="131" t="s">
        <v>48</v>
      </c>
      <c r="I8" s="130"/>
      <c r="J8" s="131">
        <v>10</v>
      </c>
      <c r="K8" s="131">
        <v>13</v>
      </c>
      <c r="L8" s="131">
        <v>700</v>
      </c>
      <c r="M8" s="130" t="s">
        <v>131</v>
      </c>
    </row>
    <row r="9" spans="1:13" x14ac:dyDescent="0.2">
      <c r="A9" s="104">
        <v>1</v>
      </c>
      <c r="B9" s="105">
        <v>45946</v>
      </c>
      <c r="C9" s="130" t="s">
        <v>102</v>
      </c>
      <c r="D9" s="131">
        <v>130</v>
      </c>
      <c r="E9" s="130" t="s">
        <v>87</v>
      </c>
      <c r="F9" s="130" t="s">
        <v>48</v>
      </c>
      <c r="G9" s="130" t="s">
        <v>53</v>
      </c>
      <c r="H9" s="131" t="s">
        <v>48</v>
      </c>
      <c r="I9" s="130" t="s">
        <v>141</v>
      </c>
      <c r="J9" s="131">
        <v>15</v>
      </c>
      <c r="K9" s="131">
        <v>15</v>
      </c>
      <c r="L9" s="131">
        <v>680</v>
      </c>
      <c r="M9" s="130" t="s">
        <v>45</v>
      </c>
    </row>
    <row r="10" spans="1:13" x14ac:dyDescent="0.2">
      <c r="A10" s="146">
        <v>0</v>
      </c>
      <c r="B10" s="81">
        <v>45953</v>
      </c>
      <c r="C10" s="152" t="s">
        <v>153</v>
      </c>
      <c r="D10" s="153"/>
      <c r="E10" s="152"/>
      <c r="F10" s="153"/>
      <c r="G10" s="152"/>
      <c r="H10" s="153"/>
      <c r="I10" s="152"/>
      <c r="J10" s="153"/>
      <c r="K10" s="153"/>
      <c r="L10" s="153"/>
      <c r="M10" s="153" t="s">
        <v>153</v>
      </c>
    </row>
    <row r="11" spans="1:13" x14ac:dyDescent="0.2">
      <c r="A11" s="146">
        <v>0</v>
      </c>
      <c r="B11" s="81">
        <v>45960</v>
      </c>
      <c r="C11" s="152" t="s">
        <v>153</v>
      </c>
      <c r="D11" s="153"/>
      <c r="E11" s="152"/>
      <c r="F11" s="153"/>
      <c r="G11" s="152"/>
      <c r="H11" s="153"/>
      <c r="I11" s="152"/>
      <c r="J11" s="153"/>
      <c r="K11" s="153"/>
      <c r="L11" s="153"/>
      <c r="M11" s="153" t="s">
        <v>153</v>
      </c>
    </row>
    <row r="12" spans="1:13" x14ac:dyDescent="0.2">
      <c r="A12" s="145">
        <v>0</v>
      </c>
      <c r="B12" s="81">
        <v>45967</v>
      </c>
      <c r="C12" s="159" t="s">
        <v>182</v>
      </c>
      <c r="D12" s="158"/>
      <c r="E12" s="157"/>
      <c r="F12" s="158"/>
      <c r="G12" s="157"/>
      <c r="H12" s="158"/>
      <c r="I12" s="157"/>
      <c r="J12" s="158"/>
      <c r="K12" s="158"/>
      <c r="L12" s="158"/>
      <c r="M12" s="160" t="s">
        <v>182</v>
      </c>
    </row>
    <row r="13" spans="1:13" x14ac:dyDescent="0.2">
      <c r="A13" s="146">
        <v>0</v>
      </c>
      <c r="B13" s="81">
        <v>45974</v>
      </c>
      <c r="C13" s="150" t="s">
        <v>182</v>
      </c>
      <c r="D13" s="153"/>
      <c r="E13" s="152"/>
      <c r="F13" s="153"/>
      <c r="G13" s="152"/>
      <c r="H13" s="153"/>
      <c r="I13" s="152"/>
      <c r="J13" s="153"/>
      <c r="K13" s="153"/>
      <c r="L13" s="153"/>
      <c r="M13" s="161" t="s">
        <v>184</v>
      </c>
    </row>
    <row r="14" spans="1:13" x14ac:dyDescent="0.2">
      <c r="A14" s="6">
        <v>1</v>
      </c>
      <c r="B14" s="4">
        <v>45981</v>
      </c>
      <c r="C14" s="130" t="s">
        <v>193</v>
      </c>
      <c r="D14" s="131">
        <v>120</v>
      </c>
      <c r="E14" s="130" t="s">
        <v>87</v>
      </c>
      <c r="F14" s="130" t="s">
        <v>48</v>
      </c>
      <c r="G14" s="130" t="s">
        <v>137</v>
      </c>
      <c r="H14" s="130" t="s">
        <v>48</v>
      </c>
      <c r="I14" s="130"/>
      <c r="J14" s="131">
        <v>7</v>
      </c>
      <c r="K14" s="131">
        <v>15</v>
      </c>
      <c r="L14" s="131">
        <v>685</v>
      </c>
      <c r="M14" s="130" t="s">
        <v>45</v>
      </c>
    </row>
    <row r="15" spans="1:13" x14ac:dyDescent="0.2">
      <c r="A15" s="104">
        <v>1</v>
      </c>
      <c r="B15" s="4">
        <v>45988</v>
      </c>
      <c r="C15" s="130" t="s">
        <v>140</v>
      </c>
      <c r="D15" s="131">
        <v>88</v>
      </c>
      <c r="E15" s="130" t="s">
        <v>112</v>
      </c>
      <c r="F15" s="130" t="s">
        <v>62</v>
      </c>
      <c r="G15" s="130" t="s">
        <v>205</v>
      </c>
      <c r="H15" s="130" t="s">
        <v>48</v>
      </c>
      <c r="I15" s="130"/>
      <c r="J15" s="131">
        <v>7</v>
      </c>
      <c r="K15" s="131">
        <v>16</v>
      </c>
      <c r="L15" s="131">
        <v>370</v>
      </c>
      <c r="M15" s="130" t="s">
        <v>206</v>
      </c>
    </row>
    <row r="16" spans="1:13" x14ac:dyDescent="0.2">
      <c r="A16" s="146">
        <v>0</v>
      </c>
      <c r="B16" s="81">
        <v>45995</v>
      </c>
      <c r="C16" s="167" t="s">
        <v>183</v>
      </c>
      <c r="D16" s="166"/>
      <c r="E16" s="165"/>
      <c r="F16" s="166"/>
      <c r="G16" s="165"/>
      <c r="H16" s="166"/>
      <c r="I16" s="157"/>
      <c r="J16" s="158"/>
      <c r="K16" s="158"/>
      <c r="L16" s="158"/>
      <c r="M16" s="160" t="s">
        <v>183</v>
      </c>
    </row>
    <row r="17" spans="1:13" x14ac:dyDescent="0.2">
      <c r="A17" s="7">
        <v>1</v>
      </c>
      <c r="B17" s="4">
        <v>46002</v>
      </c>
      <c r="C17" s="130" t="s">
        <v>221</v>
      </c>
      <c r="D17" s="131">
        <v>30</v>
      </c>
      <c r="E17" s="130" t="s">
        <v>47</v>
      </c>
      <c r="F17" s="130" t="s">
        <v>48</v>
      </c>
      <c r="G17" s="130" t="s">
        <v>54</v>
      </c>
      <c r="H17" s="130" t="s">
        <v>48</v>
      </c>
      <c r="I17" s="130"/>
      <c r="J17" s="131">
        <v>7</v>
      </c>
      <c r="K17" s="131">
        <v>15.5</v>
      </c>
      <c r="L17" s="131">
        <v>450</v>
      </c>
      <c r="M17" s="130" t="s">
        <v>45</v>
      </c>
    </row>
    <row r="18" spans="1:13" x14ac:dyDescent="0.2">
      <c r="A18" s="7">
        <v>1</v>
      </c>
      <c r="B18" s="4">
        <v>46009</v>
      </c>
      <c r="C18" s="130" t="s">
        <v>225</v>
      </c>
      <c r="D18" s="131">
        <v>143</v>
      </c>
      <c r="E18" s="130" t="s">
        <v>87</v>
      </c>
      <c r="F18" s="130" t="s">
        <v>48</v>
      </c>
      <c r="G18" s="130" t="s">
        <v>210</v>
      </c>
      <c r="H18" s="130" t="s">
        <v>48</v>
      </c>
      <c r="I18" s="130"/>
      <c r="J18" s="131">
        <v>14</v>
      </c>
      <c r="K18" s="144">
        <v>8.5</v>
      </c>
      <c r="L18" s="131">
        <v>150</v>
      </c>
      <c r="M18" s="130" t="s">
        <v>45</v>
      </c>
    </row>
    <row r="19" spans="1:13" x14ac:dyDescent="0.2">
      <c r="A19" s="83">
        <f>SUM(A4:A18)</f>
        <v>10</v>
      </c>
      <c r="B19" s="84"/>
      <c r="C19" s="85"/>
      <c r="D19" s="83">
        <f>SUM(D4:D18)</f>
        <v>1143</v>
      </c>
      <c r="E19" s="85"/>
      <c r="F19" s="83"/>
      <c r="G19" s="85"/>
      <c r="H19" s="83"/>
      <c r="I19" s="85"/>
      <c r="J19" s="83">
        <f>SUM(J4:J18)</f>
        <v>113</v>
      </c>
      <c r="K19" s="83">
        <f>SUM(K4:K18)</f>
        <v>139</v>
      </c>
      <c r="L19" s="83">
        <f>SUM(L4:L18)</f>
        <v>5175</v>
      </c>
      <c r="M19" s="83"/>
    </row>
    <row r="21" spans="1:13" ht="25.5" x14ac:dyDescent="0.35">
      <c r="A21" s="214" t="s">
        <v>36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</row>
    <row r="22" spans="1:13" x14ac:dyDescent="0.2">
      <c r="A22" s="6" t="str">
        <f>3:3</f>
        <v>Faite</v>
      </c>
      <c r="B22" s="24" t="s">
        <v>2</v>
      </c>
      <c r="C22" s="5" t="str">
        <f t="shared" ref="C22:M22" si="0">C3</f>
        <v>Lieu de la mission</v>
      </c>
      <c r="D22" s="6" t="str">
        <f t="shared" si="0"/>
        <v>Trajet A/R</v>
      </c>
      <c r="E22" s="5" t="str">
        <f t="shared" si="0"/>
        <v>Animateur n°1</v>
      </c>
      <c r="F22" s="6" t="str">
        <f t="shared" si="0"/>
        <v>Véhicule Animateur 1</v>
      </c>
      <c r="G22" s="5" t="str">
        <f t="shared" si="0"/>
        <v>Animateur n°2</v>
      </c>
      <c r="H22" s="6" t="str">
        <f t="shared" si="0"/>
        <v>Véhicule Animateur 2</v>
      </c>
      <c r="I22" s="5" t="str">
        <f t="shared" si="0"/>
        <v>Animateur n°3</v>
      </c>
      <c r="J22" s="6" t="str">
        <f t="shared" si="0"/>
        <v>Participants</v>
      </c>
      <c r="K22" s="6" t="str">
        <f t="shared" si="0"/>
        <v>Km</v>
      </c>
      <c r="L22" s="6" t="str">
        <f t="shared" si="0"/>
        <v>D+</v>
      </c>
      <c r="M22" s="6" t="str">
        <f t="shared" si="0"/>
        <v>Commentaire</v>
      </c>
    </row>
    <row r="23" spans="1:13" x14ac:dyDescent="0.2">
      <c r="A23" s="145">
        <v>0</v>
      </c>
      <c r="B23" s="81">
        <v>46023</v>
      </c>
      <c r="C23" s="159" t="s">
        <v>33</v>
      </c>
      <c r="D23" s="101"/>
      <c r="E23" s="169"/>
      <c r="F23" s="166"/>
      <c r="G23" s="157"/>
      <c r="H23" s="158"/>
      <c r="I23" s="126"/>
      <c r="J23" s="101"/>
      <c r="K23" s="101"/>
      <c r="L23" s="101"/>
      <c r="M23" s="160" t="s">
        <v>33</v>
      </c>
    </row>
    <row r="24" spans="1:13" x14ac:dyDescent="0.2">
      <c r="A24" s="145">
        <v>0</v>
      </c>
      <c r="B24" s="81">
        <v>46030</v>
      </c>
      <c r="C24" s="170" t="s">
        <v>252</v>
      </c>
      <c r="D24" s="171"/>
      <c r="E24" s="170"/>
      <c r="F24" s="170"/>
      <c r="G24" s="170"/>
      <c r="H24" s="170"/>
      <c r="I24" s="170"/>
      <c r="J24" s="171"/>
      <c r="K24" s="171"/>
      <c r="L24" s="171"/>
      <c r="M24" s="170" t="s">
        <v>242</v>
      </c>
    </row>
    <row r="25" spans="1:13" x14ac:dyDescent="0.2">
      <c r="A25" s="145">
        <v>0</v>
      </c>
      <c r="B25" s="81">
        <v>46037</v>
      </c>
      <c r="C25" s="167" t="s">
        <v>251</v>
      </c>
      <c r="D25" s="127"/>
      <c r="E25" s="167"/>
      <c r="F25" s="127"/>
      <c r="G25" s="156"/>
      <c r="H25" s="127"/>
      <c r="I25" s="167"/>
      <c r="J25" s="160"/>
      <c r="K25" s="160"/>
      <c r="L25" s="160"/>
      <c r="M25" s="160" t="s">
        <v>251</v>
      </c>
    </row>
    <row r="26" spans="1:13" x14ac:dyDescent="0.2">
      <c r="A26" s="145">
        <v>0</v>
      </c>
      <c r="B26" s="149">
        <v>46044</v>
      </c>
      <c r="C26" s="156" t="s">
        <v>251</v>
      </c>
      <c r="D26" s="127"/>
      <c r="E26" s="156"/>
      <c r="F26" s="127"/>
      <c r="G26" s="156"/>
      <c r="H26" s="127"/>
      <c r="I26" s="156"/>
      <c r="J26" s="127"/>
      <c r="K26" s="127"/>
      <c r="L26" s="127"/>
      <c r="M26" s="127" t="s">
        <v>251</v>
      </c>
    </row>
    <row r="27" spans="1:13" x14ac:dyDescent="0.2">
      <c r="A27" s="6">
        <v>1</v>
      </c>
      <c r="B27" s="102">
        <v>46051</v>
      </c>
      <c r="C27" s="130" t="s">
        <v>263</v>
      </c>
      <c r="D27" s="131">
        <v>110</v>
      </c>
      <c r="E27" s="130" t="s">
        <v>47</v>
      </c>
      <c r="F27" s="130" t="s">
        <v>48</v>
      </c>
      <c r="G27" s="130" t="s">
        <v>49</v>
      </c>
      <c r="H27" s="130" t="s">
        <v>50</v>
      </c>
      <c r="I27" s="130"/>
      <c r="J27" s="131">
        <v>11</v>
      </c>
      <c r="K27" s="131">
        <v>14.5</v>
      </c>
      <c r="L27" s="131">
        <v>500</v>
      </c>
      <c r="M27" s="130" t="s">
        <v>45</v>
      </c>
    </row>
    <row r="28" spans="1:13" x14ac:dyDescent="0.2">
      <c r="A28" s="146">
        <v>0</v>
      </c>
      <c r="B28" s="149">
        <v>46058</v>
      </c>
      <c r="C28" s="152" t="s">
        <v>251</v>
      </c>
      <c r="D28" s="153"/>
      <c r="E28" s="152"/>
      <c r="F28" s="153"/>
      <c r="G28" s="152"/>
      <c r="H28" s="153"/>
      <c r="I28" s="152"/>
      <c r="J28" s="153"/>
      <c r="K28" s="153"/>
      <c r="L28" s="153"/>
      <c r="M28" s="153" t="s">
        <v>251</v>
      </c>
    </row>
    <row r="29" spans="1:13" x14ac:dyDescent="0.2">
      <c r="A29" s="127">
        <v>0</v>
      </c>
      <c r="B29" s="81">
        <v>46065</v>
      </c>
      <c r="C29" s="159" t="s">
        <v>251</v>
      </c>
      <c r="D29" s="101"/>
      <c r="E29" s="175"/>
      <c r="F29" s="125"/>
      <c r="G29" s="126"/>
      <c r="H29" s="125"/>
      <c r="I29" s="169"/>
      <c r="J29" s="101"/>
      <c r="K29" s="101"/>
      <c r="L29" s="101"/>
      <c r="M29" s="176" t="s">
        <v>280</v>
      </c>
    </row>
    <row r="30" spans="1:13" x14ac:dyDescent="0.2">
      <c r="A30" s="146">
        <v>0</v>
      </c>
      <c r="B30" s="81">
        <v>46072</v>
      </c>
      <c r="C30" s="163" t="s">
        <v>251</v>
      </c>
      <c r="D30" s="153"/>
      <c r="E30" s="152"/>
      <c r="F30" s="153"/>
      <c r="G30" s="152"/>
      <c r="H30" s="153"/>
      <c r="I30" s="152"/>
      <c r="J30" s="153"/>
      <c r="K30" s="153"/>
      <c r="L30" s="153"/>
      <c r="M30" s="153" t="s">
        <v>251</v>
      </c>
    </row>
    <row r="31" spans="1:13" x14ac:dyDescent="0.2">
      <c r="A31" s="145">
        <v>0</v>
      </c>
      <c r="B31" s="81">
        <v>46079</v>
      </c>
      <c r="C31" s="159" t="s">
        <v>153</v>
      </c>
      <c r="D31" s="160"/>
      <c r="E31" s="167"/>
      <c r="F31" s="127"/>
      <c r="G31" s="156"/>
      <c r="H31" s="127"/>
      <c r="I31" s="156"/>
      <c r="J31" s="160"/>
      <c r="K31" s="160"/>
      <c r="L31" s="160"/>
      <c r="M31" s="176" t="s">
        <v>153</v>
      </c>
    </row>
    <row r="32" spans="1:13" x14ac:dyDescent="0.2">
      <c r="A32" s="104">
        <v>0</v>
      </c>
      <c r="B32" s="102">
        <v>46086</v>
      </c>
      <c r="C32" s="91"/>
      <c r="D32" s="92"/>
      <c r="E32" s="91"/>
      <c r="F32" s="92"/>
      <c r="G32" s="91"/>
      <c r="H32" s="92"/>
      <c r="I32" s="91"/>
      <c r="J32" s="92"/>
      <c r="K32" s="92"/>
      <c r="L32" s="92"/>
      <c r="M32" s="92"/>
    </row>
    <row r="33" spans="1:13" x14ac:dyDescent="0.2">
      <c r="A33" s="6">
        <v>0</v>
      </c>
      <c r="B33" s="105">
        <v>46093</v>
      </c>
      <c r="C33" s="117"/>
      <c r="D33" s="118"/>
      <c r="E33" s="119"/>
      <c r="F33" s="97"/>
      <c r="G33" s="119"/>
      <c r="H33" s="118"/>
      <c r="I33" s="96"/>
      <c r="J33" s="118"/>
      <c r="K33" s="118"/>
      <c r="L33" s="118"/>
      <c r="M33" s="118"/>
    </row>
    <row r="34" spans="1:13" x14ac:dyDescent="0.2">
      <c r="A34" s="104">
        <v>0</v>
      </c>
      <c r="B34" s="105">
        <v>46100</v>
      </c>
      <c r="C34" s="91"/>
      <c r="D34" s="92"/>
      <c r="E34" s="91"/>
      <c r="F34" s="92"/>
      <c r="G34" s="91"/>
      <c r="H34" s="92"/>
      <c r="I34" s="91"/>
      <c r="J34" s="92"/>
      <c r="K34" s="92"/>
      <c r="L34" s="92"/>
      <c r="M34" s="92"/>
    </row>
    <row r="35" spans="1:13" x14ac:dyDescent="0.2">
      <c r="A35" s="6">
        <v>0</v>
      </c>
      <c r="B35" s="11">
        <v>46107</v>
      </c>
      <c r="C35" s="19"/>
      <c r="D35" s="20"/>
      <c r="E35" s="21"/>
      <c r="F35" s="6"/>
      <c r="G35" s="21"/>
      <c r="H35" s="20"/>
      <c r="I35" s="5"/>
      <c r="J35" s="20"/>
      <c r="K35" s="20"/>
      <c r="L35" s="20"/>
      <c r="M35" s="20"/>
    </row>
    <row r="36" spans="1:13" x14ac:dyDescent="0.2">
      <c r="A36" s="83">
        <f>SUM(A23:A35)</f>
        <v>1</v>
      </c>
      <c r="B36" s="84"/>
      <c r="C36" s="85"/>
      <c r="D36" s="83">
        <f>SUM(D23:D35)</f>
        <v>110</v>
      </c>
      <c r="E36" s="85"/>
      <c r="F36" s="83"/>
      <c r="G36" s="85"/>
      <c r="H36" s="83"/>
      <c r="I36" s="85"/>
      <c r="J36" s="83">
        <f>SUM(J23:J35)</f>
        <v>11</v>
      </c>
      <c r="K36" s="83">
        <f>SUM(K23:K35)</f>
        <v>14.5</v>
      </c>
      <c r="L36" s="83">
        <f>SUM(L23:L35)</f>
        <v>500</v>
      </c>
      <c r="M36" s="83"/>
    </row>
    <row r="38" spans="1:13" ht="25.5" x14ac:dyDescent="0.35">
      <c r="A38" s="214" t="s">
        <v>37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</row>
    <row r="39" spans="1:13" x14ac:dyDescent="0.2">
      <c r="A39" s="6" t="s">
        <v>1</v>
      </c>
      <c r="B39" s="24" t="str">
        <f t="shared" ref="B39:M39" si="1">B3</f>
        <v>Date</v>
      </c>
      <c r="C39" s="5" t="str">
        <f t="shared" si="1"/>
        <v>Lieu de la mission</v>
      </c>
      <c r="D39" s="6" t="str">
        <f t="shared" si="1"/>
        <v>Trajet A/R</v>
      </c>
      <c r="E39" s="5" t="str">
        <f t="shared" si="1"/>
        <v>Animateur n°1</v>
      </c>
      <c r="F39" s="6" t="str">
        <f t="shared" si="1"/>
        <v>Véhicule Animateur 1</v>
      </c>
      <c r="G39" s="5" t="str">
        <f t="shared" si="1"/>
        <v>Animateur n°2</v>
      </c>
      <c r="H39" s="6" t="str">
        <f t="shared" si="1"/>
        <v>Véhicule Animateur 2</v>
      </c>
      <c r="I39" s="5" t="str">
        <f t="shared" si="1"/>
        <v>Animateur n°3</v>
      </c>
      <c r="J39" s="6" t="str">
        <f t="shared" si="1"/>
        <v>Participants</v>
      </c>
      <c r="K39" s="6" t="str">
        <f t="shared" si="1"/>
        <v>Km</v>
      </c>
      <c r="L39" s="6" t="str">
        <f t="shared" si="1"/>
        <v>D+</v>
      </c>
      <c r="M39" s="6" t="str">
        <f t="shared" si="1"/>
        <v>Commentaire</v>
      </c>
    </row>
    <row r="40" spans="1:13" x14ac:dyDescent="0.2">
      <c r="A40" s="13">
        <v>0</v>
      </c>
      <c r="B40" s="4">
        <v>46114</v>
      </c>
      <c r="C40" s="14"/>
      <c r="D40" s="13"/>
      <c r="E40" s="14"/>
      <c r="F40" s="13"/>
      <c r="G40" s="14"/>
      <c r="H40" s="13"/>
      <c r="I40" s="14"/>
      <c r="J40" s="13"/>
      <c r="K40" s="13"/>
      <c r="L40" s="13"/>
      <c r="M40" s="13"/>
    </row>
    <row r="41" spans="1:13" x14ac:dyDescent="0.2">
      <c r="A41" s="20">
        <v>0</v>
      </c>
      <c r="B41" s="4">
        <v>46121</v>
      </c>
      <c r="C41" s="79"/>
      <c r="D41" s="80"/>
      <c r="E41" s="79"/>
      <c r="F41" s="80"/>
      <c r="G41" s="79"/>
      <c r="H41" s="80"/>
      <c r="I41" s="79"/>
      <c r="J41" s="80"/>
      <c r="K41" s="80"/>
      <c r="L41" s="80"/>
      <c r="M41" s="118"/>
    </row>
    <row r="42" spans="1:13" x14ac:dyDescent="0.2">
      <c r="A42" s="20">
        <v>0</v>
      </c>
      <c r="B42" s="4">
        <v>46128</v>
      </c>
      <c r="C42" s="79"/>
      <c r="D42" s="80"/>
      <c r="E42" s="79"/>
      <c r="F42" s="80"/>
      <c r="G42" s="79"/>
      <c r="H42" s="80"/>
      <c r="I42" s="79"/>
      <c r="J42" s="80"/>
      <c r="K42" s="80"/>
      <c r="L42" s="80"/>
      <c r="M42" s="118"/>
    </row>
    <row r="43" spans="1:13" x14ac:dyDescent="0.2">
      <c r="A43" s="20">
        <v>0</v>
      </c>
      <c r="B43" s="4">
        <v>46135</v>
      </c>
      <c r="C43" s="79"/>
      <c r="D43" s="80"/>
      <c r="E43" s="79"/>
      <c r="F43" s="80"/>
      <c r="G43" s="79"/>
      <c r="H43" s="80"/>
      <c r="I43" s="79"/>
      <c r="J43" s="80"/>
      <c r="K43" s="80"/>
      <c r="L43" s="80"/>
      <c r="M43" s="118"/>
    </row>
    <row r="44" spans="1:13" x14ac:dyDescent="0.2">
      <c r="A44" s="20">
        <v>0</v>
      </c>
      <c r="B44" s="4">
        <v>46142</v>
      </c>
      <c r="C44" s="79"/>
      <c r="D44" s="80"/>
      <c r="E44" s="79"/>
      <c r="F44" s="80"/>
      <c r="G44" s="79"/>
      <c r="H44" s="80"/>
      <c r="I44" s="79"/>
      <c r="J44" s="80"/>
      <c r="K44" s="80"/>
      <c r="L44" s="80"/>
      <c r="M44" s="118"/>
    </row>
    <row r="45" spans="1:13" x14ac:dyDescent="0.2">
      <c r="A45" s="20">
        <v>0</v>
      </c>
      <c r="B45" s="108">
        <v>46149</v>
      </c>
      <c r="C45" s="79"/>
      <c r="D45" s="80"/>
      <c r="E45" s="79"/>
      <c r="F45" s="80"/>
      <c r="G45" s="79"/>
      <c r="H45" s="80"/>
      <c r="I45" s="79"/>
      <c r="J45" s="80"/>
      <c r="K45" s="80"/>
      <c r="L45" s="80"/>
      <c r="M45" s="118"/>
    </row>
    <row r="46" spans="1:13" x14ac:dyDescent="0.2">
      <c r="A46" s="20">
        <v>0</v>
      </c>
      <c r="B46" s="4">
        <v>46156</v>
      </c>
      <c r="C46" s="79"/>
      <c r="D46" s="80"/>
      <c r="E46" s="79"/>
      <c r="F46" s="80"/>
      <c r="G46" s="79"/>
      <c r="H46" s="80"/>
      <c r="I46" s="79"/>
      <c r="J46" s="80"/>
      <c r="K46" s="80"/>
      <c r="L46" s="80"/>
      <c r="M46" s="118"/>
    </row>
    <row r="47" spans="1:13" x14ac:dyDescent="0.2">
      <c r="A47" s="20">
        <v>0</v>
      </c>
      <c r="B47" s="4">
        <v>46163</v>
      </c>
      <c r="C47" s="79"/>
      <c r="D47" s="80"/>
      <c r="E47" s="79"/>
      <c r="F47" s="80"/>
      <c r="G47" s="79"/>
      <c r="H47" s="80"/>
      <c r="I47" s="79"/>
      <c r="J47" s="80"/>
      <c r="K47" s="80"/>
      <c r="L47" s="80"/>
      <c r="M47" s="118"/>
    </row>
    <row r="48" spans="1:13" x14ac:dyDescent="0.2">
      <c r="A48" s="101">
        <v>0</v>
      </c>
      <c r="B48" s="4">
        <v>46170</v>
      </c>
      <c r="C48" s="79"/>
      <c r="D48" s="80"/>
      <c r="E48" s="79"/>
      <c r="F48" s="80"/>
      <c r="G48" s="79"/>
      <c r="H48" s="80"/>
      <c r="I48" s="79"/>
      <c r="J48" s="80"/>
      <c r="K48" s="80"/>
      <c r="L48" s="80"/>
      <c r="M48" s="118"/>
    </row>
    <row r="49" spans="1:13" x14ac:dyDescent="0.2">
      <c r="A49" s="101">
        <v>0</v>
      </c>
      <c r="B49" s="4">
        <v>46177</v>
      </c>
      <c r="C49" s="120"/>
      <c r="D49" s="80"/>
      <c r="E49" s="79"/>
      <c r="F49" s="80"/>
      <c r="G49" s="79"/>
      <c r="H49" s="80"/>
      <c r="I49" s="79"/>
      <c r="J49" s="80"/>
      <c r="K49" s="80"/>
      <c r="L49" s="80"/>
      <c r="M49" s="118"/>
    </row>
    <row r="50" spans="1:13" x14ac:dyDescent="0.2">
      <c r="A50" s="20">
        <v>0</v>
      </c>
      <c r="B50" s="4">
        <v>46184</v>
      </c>
      <c r="C50" s="79"/>
      <c r="D50" s="80"/>
      <c r="E50" s="79"/>
      <c r="F50" s="80"/>
      <c r="G50" s="79"/>
      <c r="H50" s="80"/>
      <c r="I50" s="79"/>
      <c r="J50" s="80"/>
      <c r="K50" s="80"/>
      <c r="L50" s="80"/>
      <c r="M50" s="80"/>
    </row>
    <row r="51" spans="1:13" x14ac:dyDescent="0.2">
      <c r="A51" s="20">
        <v>0</v>
      </c>
      <c r="B51" s="4">
        <v>46191</v>
      </c>
      <c r="C51" s="79"/>
      <c r="D51" s="80"/>
      <c r="E51" s="79"/>
      <c r="F51" s="80"/>
      <c r="G51" s="79"/>
      <c r="H51" s="80"/>
      <c r="I51" s="79"/>
      <c r="J51" s="80"/>
      <c r="K51" s="80"/>
      <c r="L51" s="80"/>
      <c r="M51" s="80"/>
    </row>
    <row r="52" spans="1:13" x14ac:dyDescent="0.2">
      <c r="A52" s="13">
        <v>0</v>
      </c>
      <c r="B52" s="4">
        <v>46198</v>
      </c>
      <c r="C52" s="14"/>
      <c r="D52" s="13"/>
      <c r="E52" s="14"/>
      <c r="F52" s="13"/>
      <c r="G52" s="14"/>
      <c r="H52" s="13"/>
      <c r="I52" s="14"/>
      <c r="J52" s="13"/>
      <c r="K52" s="13"/>
      <c r="L52" s="13"/>
      <c r="M52" s="13"/>
    </row>
    <row r="53" spans="1:13" x14ac:dyDescent="0.2">
      <c r="A53" s="13">
        <v>0</v>
      </c>
      <c r="B53" s="4"/>
      <c r="C53" s="14"/>
      <c r="D53" s="13"/>
      <c r="E53" s="14"/>
      <c r="F53" s="13"/>
      <c r="G53" s="14"/>
      <c r="H53" s="13"/>
      <c r="I53" s="14"/>
      <c r="J53" s="13"/>
      <c r="K53" s="13"/>
      <c r="L53" s="13"/>
      <c r="M53" s="13"/>
    </row>
    <row r="54" spans="1:13" x14ac:dyDescent="0.2">
      <c r="A54" s="83">
        <f>SUM(A40:A53)</f>
        <v>0</v>
      </c>
      <c r="B54" s="84"/>
      <c r="C54" s="85"/>
      <c r="D54" s="83">
        <f>SUM(D40:D53)</f>
        <v>0</v>
      </c>
      <c r="E54" s="85"/>
      <c r="F54" s="83"/>
      <c r="G54" s="85"/>
      <c r="H54" s="83"/>
      <c r="I54" s="85"/>
      <c r="J54" s="83">
        <f>SUM(J40:J53)</f>
        <v>0</v>
      </c>
      <c r="K54" s="83">
        <f>SUM(K40:K53)</f>
        <v>0</v>
      </c>
      <c r="L54" s="83">
        <f>SUM(L40:L53)</f>
        <v>0</v>
      </c>
      <c r="M54" s="83"/>
    </row>
    <row r="58" spans="1:13" x14ac:dyDescent="0.2">
      <c r="J58" s="15"/>
      <c r="K58" s="15"/>
      <c r="L58" s="15"/>
    </row>
  </sheetData>
  <mergeCells count="4">
    <mergeCell ref="A1:M1"/>
    <mergeCell ref="A2:M2"/>
    <mergeCell ref="A21:M21"/>
    <mergeCell ref="A38:M38"/>
  </mergeCells>
  <conditionalFormatting sqref="A4:A18 A23:A35 A40:A53">
    <cfRule type="cellIs" dxfId="7" priority="2" operator="equal">
      <formula>1</formula>
    </cfRule>
    <cfRule type="cellIs" dxfId="6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58"/>
  <sheetViews>
    <sheetView topLeftCell="A16" zoomScale="90" zoomScaleNormal="90" workbookViewId="0">
      <selection activeCell="M32" activeCellId="7" sqref="C32 D32 E32 F32 G32 H32 I32 M32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2.140625" customWidth="1"/>
    <col min="4" max="4" width="10" style="1" customWidth="1"/>
    <col min="5" max="5" width="18.42578125" customWidth="1"/>
    <col min="6" max="6" width="19.7109375" style="1" customWidth="1"/>
    <col min="7" max="7" width="20.85546875" customWidth="1"/>
    <col min="8" max="8" width="19.7109375" style="1" customWidth="1"/>
    <col min="9" max="9" width="18.28515625" style="1" customWidth="1"/>
    <col min="10" max="10" width="11.5703125" style="1" customWidth="1"/>
    <col min="11" max="11" width="6.85546875" style="1" customWidth="1"/>
    <col min="12" max="12" width="6" style="1" customWidth="1"/>
    <col min="13" max="13" width="39" style="1" customWidth="1"/>
    <col min="14" max="22" width="11.5703125" style="1" customWidth="1"/>
  </cols>
  <sheetData>
    <row r="1" spans="1:22" ht="25.5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22" ht="25.5" x14ac:dyDescent="0.35">
      <c r="A2" s="215" t="s">
        <v>35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22" x14ac:dyDescent="0.2">
      <c r="A3" s="6" t="s">
        <v>1</v>
      </c>
      <c r="B3" s="2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6" t="s">
        <v>13</v>
      </c>
    </row>
    <row r="4" spans="1:22" x14ac:dyDescent="0.2">
      <c r="A4" s="6">
        <v>1</v>
      </c>
      <c r="B4" s="4">
        <v>45911</v>
      </c>
      <c r="C4" s="130" t="s">
        <v>65</v>
      </c>
      <c r="D4" s="131">
        <v>130</v>
      </c>
      <c r="E4" s="130" t="s">
        <v>66</v>
      </c>
      <c r="F4" s="130" t="s">
        <v>50</v>
      </c>
      <c r="G4" s="130" t="s">
        <v>47</v>
      </c>
      <c r="H4" s="130" t="s">
        <v>48</v>
      </c>
      <c r="I4" s="130"/>
      <c r="J4" s="131">
        <v>15</v>
      </c>
      <c r="K4" s="131">
        <v>15</v>
      </c>
      <c r="L4" s="131">
        <v>600</v>
      </c>
      <c r="M4" s="130" t="s">
        <v>45</v>
      </c>
    </row>
    <row r="5" spans="1:22" x14ac:dyDescent="0.2">
      <c r="A5" s="104">
        <v>1</v>
      </c>
      <c r="B5" s="4">
        <v>45918</v>
      </c>
      <c r="C5" s="130" t="s">
        <v>71</v>
      </c>
      <c r="D5" s="131">
        <v>90</v>
      </c>
      <c r="E5" s="130" t="s">
        <v>49</v>
      </c>
      <c r="F5" s="130" t="s">
        <v>50</v>
      </c>
      <c r="G5" s="130" t="s">
        <v>47</v>
      </c>
      <c r="H5" s="130" t="s">
        <v>48</v>
      </c>
      <c r="I5" s="130"/>
      <c r="J5" s="131">
        <v>10</v>
      </c>
      <c r="K5" s="131">
        <v>15.4</v>
      </c>
      <c r="L5" s="131">
        <v>800</v>
      </c>
      <c r="M5" s="130" t="s">
        <v>45</v>
      </c>
      <c r="U5"/>
      <c r="V5"/>
    </row>
    <row r="6" spans="1:22" ht="25.5" x14ac:dyDescent="0.2">
      <c r="A6" s="6">
        <v>1</v>
      </c>
      <c r="B6" s="4">
        <v>45925</v>
      </c>
      <c r="C6" s="130" t="s">
        <v>90</v>
      </c>
      <c r="D6" s="131">
        <v>194</v>
      </c>
      <c r="E6" s="130" t="s">
        <v>66</v>
      </c>
      <c r="F6" s="130" t="s">
        <v>50</v>
      </c>
      <c r="G6" s="130" t="s">
        <v>92</v>
      </c>
      <c r="H6" s="130" t="s">
        <v>48</v>
      </c>
      <c r="I6" s="130"/>
      <c r="J6" s="131">
        <v>9</v>
      </c>
      <c r="K6" s="131">
        <v>8</v>
      </c>
      <c r="L6" s="131">
        <v>520</v>
      </c>
      <c r="M6" s="130" t="s">
        <v>91</v>
      </c>
      <c r="U6"/>
      <c r="V6"/>
    </row>
    <row r="7" spans="1:22" x14ac:dyDescent="0.2">
      <c r="A7" s="104">
        <v>1</v>
      </c>
      <c r="B7" s="4">
        <v>45932</v>
      </c>
      <c r="C7" s="130" t="s">
        <v>110</v>
      </c>
      <c r="D7" s="131">
        <v>160</v>
      </c>
      <c r="E7" s="130" t="s">
        <v>111</v>
      </c>
      <c r="F7" s="130" t="s">
        <v>48</v>
      </c>
      <c r="G7" s="130" t="s">
        <v>112</v>
      </c>
      <c r="H7" s="130" t="s">
        <v>48</v>
      </c>
      <c r="I7" s="130"/>
      <c r="J7" s="131">
        <v>19</v>
      </c>
      <c r="K7" s="131" t="s">
        <v>113</v>
      </c>
      <c r="L7" s="131">
        <v>514</v>
      </c>
      <c r="M7" s="130" t="s">
        <v>45</v>
      </c>
      <c r="U7"/>
      <c r="V7"/>
    </row>
    <row r="8" spans="1:22" x14ac:dyDescent="0.2">
      <c r="A8" s="6">
        <v>1</v>
      </c>
      <c r="B8" s="4">
        <v>45939</v>
      </c>
      <c r="C8" s="130" t="s">
        <v>132</v>
      </c>
      <c r="D8" s="131">
        <v>210</v>
      </c>
      <c r="E8" s="130" t="s">
        <v>92</v>
      </c>
      <c r="F8" s="130" t="s">
        <v>48</v>
      </c>
      <c r="G8" s="130" t="s">
        <v>107</v>
      </c>
      <c r="H8" s="130" t="s">
        <v>48</v>
      </c>
      <c r="I8" s="130" t="s">
        <v>66</v>
      </c>
      <c r="J8" s="131">
        <v>22</v>
      </c>
      <c r="K8" s="131">
        <v>12</v>
      </c>
      <c r="L8" s="131">
        <v>550</v>
      </c>
      <c r="M8" s="130" t="s">
        <v>133</v>
      </c>
    </row>
    <row r="9" spans="1:22" x14ac:dyDescent="0.2">
      <c r="A9" s="104">
        <v>1</v>
      </c>
      <c r="B9" s="105">
        <v>45946</v>
      </c>
      <c r="C9" s="130" t="s">
        <v>143</v>
      </c>
      <c r="D9" s="131">
        <v>220</v>
      </c>
      <c r="E9" s="130" t="s">
        <v>142</v>
      </c>
      <c r="F9" s="130" t="s">
        <v>48</v>
      </c>
      <c r="G9" s="130" t="s">
        <v>47</v>
      </c>
      <c r="H9" s="130" t="s">
        <v>48</v>
      </c>
      <c r="I9" s="130" t="s">
        <v>114</v>
      </c>
      <c r="J9" s="131">
        <v>13</v>
      </c>
      <c r="K9" s="131">
        <v>14</v>
      </c>
      <c r="L9" s="131">
        <v>350</v>
      </c>
      <c r="M9" s="130" t="s">
        <v>45</v>
      </c>
      <c r="N9"/>
      <c r="O9"/>
      <c r="P9"/>
      <c r="Q9"/>
      <c r="R9"/>
      <c r="S9"/>
      <c r="T9"/>
      <c r="U9"/>
      <c r="V9"/>
    </row>
    <row r="10" spans="1:22" x14ac:dyDescent="0.2">
      <c r="A10" s="146">
        <v>0</v>
      </c>
      <c r="B10" s="81">
        <v>45953</v>
      </c>
      <c r="C10" s="156" t="s">
        <v>153</v>
      </c>
      <c r="D10" s="125"/>
      <c r="E10" s="126"/>
      <c r="F10" s="125"/>
      <c r="G10" s="126"/>
      <c r="H10" s="125"/>
      <c r="I10" s="126"/>
      <c r="J10" s="125"/>
      <c r="K10" s="125"/>
      <c r="L10" s="125"/>
      <c r="M10" s="127" t="s">
        <v>153</v>
      </c>
    </row>
    <row r="11" spans="1:22" x14ac:dyDescent="0.2">
      <c r="A11" s="146">
        <v>0</v>
      </c>
      <c r="B11" s="81">
        <v>45960</v>
      </c>
      <c r="C11" s="156" t="s">
        <v>153</v>
      </c>
      <c r="D11" s="125"/>
      <c r="E11" s="126"/>
      <c r="F11" s="125"/>
      <c r="G11" s="126"/>
      <c r="H11" s="125"/>
      <c r="I11" s="126"/>
      <c r="J11" s="125"/>
      <c r="K11" s="125"/>
      <c r="L11" s="125"/>
      <c r="M11" s="127" t="s">
        <v>153</v>
      </c>
    </row>
    <row r="12" spans="1:22" x14ac:dyDescent="0.2">
      <c r="A12" s="145">
        <v>0</v>
      </c>
      <c r="B12" s="81">
        <v>45967</v>
      </c>
      <c r="C12" s="156" t="s">
        <v>183</v>
      </c>
      <c r="D12" s="125"/>
      <c r="E12" s="126"/>
      <c r="F12" s="125"/>
      <c r="G12" s="126"/>
      <c r="H12" s="125"/>
      <c r="I12" s="126"/>
      <c r="J12" s="125"/>
      <c r="K12" s="125"/>
      <c r="L12" s="125"/>
      <c r="M12" s="127" t="s">
        <v>183</v>
      </c>
    </row>
    <row r="13" spans="1:22" x14ac:dyDescent="0.2">
      <c r="A13" s="145">
        <v>0</v>
      </c>
      <c r="B13" s="81">
        <v>45974</v>
      </c>
      <c r="C13" s="156" t="s">
        <v>185</v>
      </c>
      <c r="D13" s="125"/>
      <c r="E13" s="126"/>
      <c r="F13" s="125"/>
      <c r="G13" s="126"/>
      <c r="H13" s="125"/>
      <c r="I13" s="126"/>
      <c r="J13" s="125"/>
      <c r="K13" s="125"/>
      <c r="L13" s="125"/>
      <c r="M13" s="127" t="s">
        <v>183</v>
      </c>
    </row>
    <row r="14" spans="1:22" ht="25.5" x14ac:dyDescent="0.2">
      <c r="A14" s="7">
        <v>1</v>
      </c>
      <c r="B14" s="4">
        <v>45981</v>
      </c>
      <c r="C14" s="130" t="s">
        <v>194</v>
      </c>
      <c r="D14" s="131">
        <v>90</v>
      </c>
      <c r="E14" s="130" t="s">
        <v>92</v>
      </c>
      <c r="F14" s="130" t="s">
        <v>48</v>
      </c>
      <c r="G14" s="130" t="s">
        <v>195</v>
      </c>
      <c r="H14" s="130" t="s">
        <v>48</v>
      </c>
      <c r="I14" s="130" t="s">
        <v>47</v>
      </c>
      <c r="J14" s="131">
        <v>19</v>
      </c>
      <c r="K14" s="131">
        <v>14</v>
      </c>
      <c r="L14" s="131">
        <v>600</v>
      </c>
      <c r="M14" s="130" t="s">
        <v>45</v>
      </c>
    </row>
    <row r="15" spans="1:22" x14ac:dyDescent="0.2">
      <c r="A15" s="7">
        <v>1</v>
      </c>
      <c r="B15" s="4">
        <v>45988</v>
      </c>
      <c r="C15" s="130" t="s">
        <v>203</v>
      </c>
      <c r="D15" s="131">
        <v>66</v>
      </c>
      <c r="E15" s="130" t="s">
        <v>92</v>
      </c>
      <c r="F15" s="130" t="s">
        <v>48</v>
      </c>
      <c r="G15" s="130" t="s">
        <v>47</v>
      </c>
      <c r="H15" s="130" t="s">
        <v>48</v>
      </c>
      <c r="I15" s="130" t="s">
        <v>204</v>
      </c>
      <c r="J15" s="131">
        <v>16</v>
      </c>
      <c r="K15" s="131">
        <v>17</v>
      </c>
      <c r="L15" s="131">
        <v>800</v>
      </c>
      <c r="M15" s="130" t="s">
        <v>45</v>
      </c>
    </row>
    <row r="16" spans="1:22" x14ac:dyDescent="0.2">
      <c r="A16" s="22">
        <v>1</v>
      </c>
      <c r="B16" s="4">
        <v>45995</v>
      </c>
      <c r="C16" s="130" t="s">
        <v>214</v>
      </c>
      <c r="D16" s="131">
        <v>104</v>
      </c>
      <c r="E16" s="130" t="s">
        <v>92</v>
      </c>
      <c r="F16" s="130" t="s">
        <v>48</v>
      </c>
      <c r="G16" s="130" t="s">
        <v>177</v>
      </c>
      <c r="H16" s="130" t="s">
        <v>48</v>
      </c>
      <c r="I16" s="130"/>
      <c r="J16" s="131">
        <v>24</v>
      </c>
      <c r="K16" s="131">
        <v>14</v>
      </c>
      <c r="L16" s="131">
        <v>650</v>
      </c>
      <c r="M16" s="130" t="s">
        <v>45</v>
      </c>
    </row>
    <row r="17" spans="1:22" x14ac:dyDescent="0.2">
      <c r="A17" s="7">
        <v>1</v>
      </c>
      <c r="B17" s="4">
        <v>46002</v>
      </c>
      <c r="C17" s="130" t="s">
        <v>222</v>
      </c>
      <c r="D17" s="131">
        <v>40</v>
      </c>
      <c r="E17" s="130" t="s">
        <v>111</v>
      </c>
      <c r="F17" s="130" t="s">
        <v>48</v>
      </c>
      <c r="G17" s="130" t="s">
        <v>223</v>
      </c>
      <c r="H17" s="130" t="s">
        <v>48</v>
      </c>
      <c r="I17" s="130"/>
      <c r="J17" s="131">
        <v>22</v>
      </c>
      <c r="K17" s="131" t="s">
        <v>224</v>
      </c>
      <c r="L17" s="131">
        <v>490</v>
      </c>
      <c r="M17" s="130" t="s">
        <v>45</v>
      </c>
    </row>
    <row r="18" spans="1:22" x14ac:dyDescent="0.2">
      <c r="A18" s="7">
        <v>1</v>
      </c>
      <c r="B18" s="4">
        <v>46009</v>
      </c>
      <c r="C18" s="130" t="s">
        <v>226</v>
      </c>
      <c r="D18" s="131">
        <v>128</v>
      </c>
      <c r="E18" s="130" t="s">
        <v>92</v>
      </c>
      <c r="F18" s="130" t="s">
        <v>48</v>
      </c>
      <c r="G18" s="130" t="s">
        <v>204</v>
      </c>
      <c r="H18" s="130" t="s">
        <v>48</v>
      </c>
      <c r="I18" s="130"/>
      <c r="J18" s="131">
        <v>15</v>
      </c>
      <c r="K18" s="131">
        <v>8</v>
      </c>
      <c r="L18" s="131">
        <v>100</v>
      </c>
      <c r="M18" s="130" t="s">
        <v>227</v>
      </c>
    </row>
    <row r="19" spans="1:22" x14ac:dyDescent="0.2">
      <c r="A19" s="83">
        <f>SUM(A4:A18)</f>
        <v>11</v>
      </c>
      <c r="B19" s="84"/>
      <c r="C19" s="85"/>
      <c r="D19" s="83">
        <f>SUM(D4:D18)</f>
        <v>1432</v>
      </c>
      <c r="E19" s="85"/>
      <c r="F19" s="83"/>
      <c r="G19" s="85"/>
      <c r="H19" s="83"/>
      <c r="I19" s="83"/>
      <c r="J19" s="83">
        <f>SUM(J4:J18)</f>
        <v>184</v>
      </c>
      <c r="K19" s="83">
        <f>SUM(K4:K18)</f>
        <v>117.4</v>
      </c>
      <c r="L19" s="83">
        <f>SUM(L4:L18)</f>
        <v>5974</v>
      </c>
      <c r="M19" s="83"/>
    </row>
    <row r="21" spans="1:22" ht="25.5" x14ac:dyDescent="0.35">
      <c r="A21" s="215" t="s">
        <v>36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2" x14ac:dyDescent="0.2">
      <c r="A22" s="6" t="str">
        <f>3:3</f>
        <v>Faite</v>
      </c>
      <c r="B22" s="24" t="s">
        <v>2</v>
      </c>
      <c r="C22" s="5" t="str">
        <f t="shared" ref="C22:M22" si="0">C3</f>
        <v>Lieu de la mission</v>
      </c>
      <c r="D22" s="6" t="str">
        <f t="shared" si="0"/>
        <v>Trajet A/R</v>
      </c>
      <c r="E22" s="5" t="str">
        <f t="shared" si="0"/>
        <v>Animateur n°1</v>
      </c>
      <c r="F22" s="6" t="str">
        <f t="shared" si="0"/>
        <v>Véhicule Animateur 1</v>
      </c>
      <c r="G22" s="5" t="str">
        <f t="shared" si="0"/>
        <v>Animateur n°2</v>
      </c>
      <c r="H22" s="6" t="str">
        <f t="shared" si="0"/>
        <v>Véhicule Animateur 2</v>
      </c>
      <c r="I22" s="6" t="str">
        <f t="shared" si="0"/>
        <v>Animateur n°3</v>
      </c>
      <c r="J22" s="6" t="str">
        <f t="shared" si="0"/>
        <v>Participants</v>
      </c>
      <c r="K22" s="6" t="str">
        <f t="shared" si="0"/>
        <v>Km</v>
      </c>
      <c r="L22" s="6" t="str">
        <f t="shared" si="0"/>
        <v>D+</v>
      </c>
      <c r="M22" s="6" t="str">
        <f t="shared" si="0"/>
        <v>Commentaire</v>
      </c>
    </row>
    <row r="23" spans="1:22" x14ac:dyDescent="0.2">
      <c r="A23" s="6">
        <v>0</v>
      </c>
      <c r="B23" s="81">
        <v>46023</v>
      </c>
      <c r="C23" s="127" t="s">
        <v>33</v>
      </c>
      <c r="D23" s="125"/>
      <c r="E23" s="126"/>
      <c r="F23" s="125"/>
      <c r="G23" s="126"/>
      <c r="H23" s="125"/>
      <c r="I23" s="126"/>
      <c r="J23" s="125"/>
      <c r="K23" s="125"/>
      <c r="L23" s="125"/>
      <c r="M23" s="127" t="s">
        <v>33</v>
      </c>
    </row>
    <row r="24" spans="1:22" x14ac:dyDescent="0.2">
      <c r="A24" s="6">
        <v>1</v>
      </c>
      <c r="B24" s="11">
        <v>46030</v>
      </c>
      <c r="C24" s="130" t="s">
        <v>240</v>
      </c>
      <c r="D24" s="131">
        <v>60</v>
      </c>
      <c r="E24" s="131" t="s">
        <v>92</v>
      </c>
      <c r="F24" s="131" t="s">
        <v>48</v>
      </c>
      <c r="G24" s="130" t="s">
        <v>107</v>
      </c>
      <c r="H24" s="131" t="s">
        <v>48</v>
      </c>
      <c r="I24" s="131"/>
      <c r="J24" s="131">
        <v>13</v>
      </c>
      <c r="K24" s="131">
        <v>17</v>
      </c>
      <c r="L24" s="131">
        <v>500</v>
      </c>
      <c r="M24" s="131" t="s">
        <v>45</v>
      </c>
    </row>
    <row r="25" spans="1:22" x14ac:dyDescent="0.2">
      <c r="A25" s="145">
        <v>0</v>
      </c>
      <c r="B25" s="81">
        <v>46037</v>
      </c>
      <c r="C25" s="156" t="s">
        <v>251</v>
      </c>
      <c r="D25" s="127"/>
      <c r="E25" s="156"/>
      <c r="F25" s="127"/>
      <c r="G25" s="167"/>
      <c r="H25" s="127"/>
      <c r="I25" s="156"/>
      <c r="J25" s="127"/>
      <c r="K25" s="127"/>
      <c r="L25" s="127"/>
      <c r="M25" s="127" t="s">
        <v>251</v>
      </c>
    </row>
    <row r="26" spans="1:22" x14ac:dyDescent="0.2">
      <c r="A26" s="146">
        <v>0</v>
      </c>
      <c r="B26" s="149">
        <v>46044</v>
      </c>
      <c r="C26" s="152" t="s">
        <v>251</v>
      </c>
      <c r="D26" s="153"/>
      <c r="E26" s="152"/>
      <c r="F26" s="153"/>
      <c r="G26" s="152"/>
      <c r="H26" s="153"/>
      <c r="I26" s="152"/>
      <c r="J26" s="153"/>
      <c r="K26" s="153"/>
      <c r="L26" s="153"/>
      <c r="M26" s="146" t="s">
        <v>251</v>
      </c>
      <c r="N26"/>
      <c r="O26"/>
      <c r="P26"/>
      <c r="Q26"/>
      <c r="R26"/>
      <c r="S26"/>
      <c r="T26"/>
      <c r="U26"/>
      <c r="V26"/>
    </row>
    <row r="27" spans="1:22" x14ac:dyDescent="0.2">
      <c r="A27" s="6">
        <v>1</v>
      </c>
      <c r="B27" s="102">
        <v>46051</v>
      </c>
      <c r="C27" s="130" t="s">
        <v>264</v>
      </c>
      <c r="D27" s="131">
        <v>70</v>
      </c>
      <c r="E27" s="130" t="s">
        <v>248</v>
      </c>
      <c r="F27" s="130" t="s">
        <v>48</v>
      </c>
      <c r="G27" s="130" t="s">
        <v>92</v>
      </c>
      <c r="H27" s="130" t="s">
        <v>48</v>
      </c>
      <c r="I27" s="130"/>
      <c r="J27" s="131">
        <v>17</v>
      </c>
      <c r="K27" s="131">
        <v>12.7</v>
      </c>
      <c r="L27" s="131">
        <v>680</v>
      </c>
      <c r="M27" s="130" t="s">
        <v>45</v>
      </c>
    </row>
    <row r="28" spans="1:22" x14ac:dyDescent="0.2">
      <c r="A28" s="146">
        <v>0</v>
      </c>
      <c r="B28" s="149">
        <v>46058</v>
      </c>
      <c r="C28" s="152" t="s">
        <v>251</v>
      </c>
      <c r="D28" s="153"/>
      <c r="E28" s="152"/>
      <c r="F28" s="153"/>
      <c r="G28" s="152"/>
      <c r="H28" s="153"/>
      <c r="I28" s="152"/>
      <c r="J28" s="153"/>
      <c r="K28" s="153"/>
      <c r="L28" s="153"/>
      <c r="M28" s="146" t="s">
        <v>251</v>
      </c>
      <c r="N28"/>
      <c r="O28"/>
      <c r="P28"/>
      <c r="Q28"/>
      <c r="R28"/>
      <c r="S28"/>
      <c r="T28"/>
      <c r="U28"/>
      <c r="V28"/>
    </row>
    <row r="29" spans="1:22" x14ac:dyDescent="0.2">
      <c r="A29" s="145">
        <v>0</v>
      </c>
      <c r="B29" s="81">
        <v>46065</v>
      </c>
      <c r="C29" s="156" t="s">
        <v>251</v>
      </c>
      <c r="D29" s="125"/>
      <c r="E29" s="126"/>
      <c r="F29" s="125"/>
      <c r="G29" s="126"/>
      <c r="H29" s="125"/>
      <c r="I29" s="126"/>
      <c r="J29" s="125"/>
      <c r="K29" s="125"/>
      <c r="L29" s="125"/>
      <c r="M29" s="127" t="s">
        <v>251</v>
      </c>
    </row>
    <row r="30" spans="1:22" ht="25.5" x14ac:dyDescent="0.2">
      <c r="A30" s="6">
        <v>1</v>
      </c>
      <c r="B30" s="102">
        <v>46072</v>
      </c>
      <c r="C30" s="130" t="s">
        <v>282</v>
      </c>
      <c r="D30" s="131">
        <v>70</v>
      </c>
      <c r="E30" s="130" t="s">
        <v>92</v>
      </c>
      <c r="F30" s="130" t="s">
        <v>48</v>
      </c>
      <c r="G30" s="130" t="s">
        <v>107</v>
      </c>
      <c r="H30" s="130" t="s">
        <v>48</v>
      </c>
      <c r="I30" s="130" t="s">
        <v>284</v>
      </c>
      <c r="J30" s="131">
        <v>15</v>
      </c>
      <c r="K30" s="131">
        <v>17</v>
      </c>
      <c r="L30" s="131">
        <v>600</v>
      </c>
      <c r="M30" s="130" t="s">
        <v>283</v>
      </c>
      <c r="N30" s="128"/>
    </row>
    <row r="31" spans="1:22" x14ac:dyDescent="0.2">
      <c r="A31" s="6">
        <v>1</v>
      </c>
      <c r="B31" s="102">
        <v>46079</v>
      </c>
      <c r="C31" s="183" t="s">
        <v>293</v>
      </c>
      <c r="D31" s="184">
        <v>58</v>
      </c>
      <c r="E31" s="183" t="s">
        <v>111</v>
      </c>
      <c r="F31" s="183" t="s">
        <v>48</v>
      </c>
      <c r="G31" s="183" t="s">
        <v>261</v>
      </c>
      <c r="H31" s="183" t="s">
        <v>48</v>
      </c>
      <c r="I31" s="183" t="s">
        <v>294</v>
      </c>
      <c r="J31" s="184">
        <v>17</v>
      </c>
      <c r="K31" s="184">
        <v>11</v>
      </c>
      <c r="L31" s="184">
        <v>400</v>
      </c>
      <c r="M31" s="183" t="s">
        <v>45</v>
      </c>
    </row>
    <row r="32" spans="1:22" x14ac:dyDescent="0.2">
      <c r="A32" s="6">
        <v>1</v>
      </c>
      <c r="B32" s="102">
        <v>46086</v>
      </c>
      <c r="C32" s="190" t="s">
        <v>296</v>
      </c>
      <c r="D32" s="191">
        <v>140</v>
      </c>
      <c r="E32" s="190" t="s">
        <v>297</v>
      </c>
      <c r="F32" s="190" t="s">
        <v>48</v>
      </c>
      <c r="G32" s="190" t="s">
        <v>111</v>
      </c>
      <c r="H32" s="190" t="s">
        <v>48</v>
      </c>
      <c r="I32" s="192"/>
      <c r="J32" s="191">
        <v>22</v>
      </c>
      <c r="K32" s="191">
        <v>18</v>
      </c>
      <c r="L32" s="191">
        <v>150</v>
      </c>
      <c r="M32" s="190" t="s">
        <v>45</v>
      </c>
    </row>
    <row r="33" spans="1:22" x14ac:dyDescent="0.2">
      <c r="A33" s="104">
        <v>0</v>
      </c>
      <c r="B33" s="105">
        <v>46093</v>
      </c>
      <c r="C33" s="91"/>
      <c r="D33" s="92"/>
      <c r="E33" s="91"/>
      <c r="F33" s="92"/>
      <c r="G33" s="91"/>
      <c r="H33" s="92"/>
      <c r="I33" s="91"/>
      <c r="J33" s="92"/>
      <c r="K33" s="92"/>
      <c r="L33" s="92"/>
      <c r="M33" s="99"/>
      <c r="N33"/>
      <c r="O33"/>
      <c r="P33"/>
      <c r="Q33"/>
      <c r="R33"/>
      <c r="S33"/>
      <c r="T33"/>
      <c r="U33"/>
      <c r="V33"/>
    </row>
    <row r="34" spans="1:22" x14ac:dyDescent="0.2">
      <c r="A34" s="104">
        <v>0</v>
      </c>
      <c r="B34" s="105">
        <v>46100</v>
      </c>
      <c r="C34" s="91"/>
      <c r="D34" s="92"/>
      <c r="E34" s="91"/>
      <c r="F34" s="92"/>
      <c r="G34" s="91"/>
      <c r="H34" s="92"/>
      <c r="I34" s="91"/>
      <c r="J34" s="92"/>
      <c r="K34" s="92"/>
      <c r="L34" s="92"/>
      <c r="M34" s="99"/>
      <c r="N34"/>
      <c r="O34"/>
      <c r="P34"/>
      <c r="Q34"/>
      <c r="R34"/>
      <c r="S34"/>
      <c r="T34"/>
      <c r="U34"/>
      <c r="V34"/>
    </row>
    <row r="35" spans="1:22" x14ac:dyDescent="0.2">
      <c r="A35" s="6">
        <v>0</v>
      </c>
      <c r="B35" s="11">
        <v>46107</v>
      </c>
      <c r="C35" s="5"/>
      <c r="D35" s="6"/>
      <c r="E35" s="5"/>
      <c r="F35" s="6"/>
      <c r="G35" s="5"/>
      <c r="H35" s="6"/>
      <c r="I35" s="5"/>
      <c r="J35" s="6"/>
      <c r="K35" s="6"/>
      <c r="L35" s="6"/>
      <c r="M35" s="6"/>
    </row>
    <row r="36" spans="1:22" x14ac:dyDescent="0.2">
      <c r="A36" s="83">
        <f>SUM(A23:A35)</f>
        <v>5</v>
      </c>
      <c r="B36" s="84"/>
      <c r="C36" s="85"/>
      <c r="D36" s="83">
        <f>SUM(D23:D35)</f>
        <v>398</v>
      </c>
      <c r="E36" s="85"/>
      <c r="F36" s="83"/>
      <c r="G36" s="85"/>
      <c r="H36" s="83"/>
      <c r="I36" s="83"/>
      <c r="J36" s="83">
        <f>SUM(J23:J35)</f>
        <v>84</v>
      </c>
      <c r="K36" s="83">
        <f>SUM(K23:K35)</f>
        <v>75.7</v>
      </c>
      <c r="L36" s="83">
        <f>SUM(L23:L35)</f>
        <v>2330</v>
      </c>
      <c r="M36" s="83"/>
    </row>
    <row r="38" spans="1:22" ht="25.5" x14ac:dyDescent="0.35">
      <c r="A38" s="216" t="s">
        <v>37</v>
      </c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</row>
    <row r="39" spans="1:22" x14ac:dyDescent="0.2">
      <c r="A39" s="6" t="s">
        <v>1</v>
      </c>
      <c r="B39" s="24" t="str">
        <f t="shared" ref="B39:M39" si="1">B3</f>
        <v>Date</v>
      </c>
      <c r="C39" s="5" t="str">
        <f t="shared" si="1"/>
        <v>Lieu de la mission</v>
      </c>
      <c r="D39" s="6" t="str">
        <f t="shared" si="1"/>
        <v>Trajet A/R</v>
      </c>
      <c r="E39" s="5" t="str">
        <f t="shared" si="1"/>
        <v>Animateur n°1</v>
      </c>
      <c r="F39" s="6" t="str">
        <f t="shared" si="1"/>
        <v>Véhicule Animateur 1</v>
      </c>
      <c r="G39" s="5" t="str">
        <f t="shared" si="1"/>
        <v>Animateur n°2</v>
      </c>
      <c r="H39" s="6" t="str">
        <f t="shared" si="1"/>
        <v>Véhicule Animateur 2</v>
      </c>
      <c r="I39" s="6" t="str">
        <f t="shared" si="1"/>
        <v>Animateur n°3</v>
      </c>
      <c r="J39" s="6" t="str">
        <f t="shared" si="1"/>
        <v>Participants</v>
      </c>
      <c r="K39" s="6" t="str">
        <f t="shared" si="1"/>
        <v>Km</v>
      </c>
      <c r="L39" s="6" t="str">
        <f t="shared" si="1"/>
        <v>D+</v>
      </c>
      <c r="M39" s="6" t="str">
        <f t="shared" si="1"/>
        <v>Commentaire</v>
      </c>
    </row>
    <row r="40" spans="1:22" x14ac:dyDescent="0.2">
      <c r="A40" s="13">
        <v>0</v>
      </c>
      <c r="B40" s="4">
        <v>46114</v>
      </c>
      <c r="C40" s="14"/>
      <c r="D40" s="13"/>
      <c r="E40" s="14"/>
      <c r="F40" s="13"/>
      <c r="G40" s="14"/>
      <c r="H40" s="13"/>
      <c r="I40" s="13"/>
      <c r="J40" s="13"/>
      <c r="K40" s="13"/>
      <c r="L40" s="13"/>
      <c r="M40" s="13"/>
    </row>
    <row r="41" spans="1:22" x14ac:dyDescent="0.2">
      <c r="A41" s="82">
        <v>0</v>
      </c>
      <c r="B41" s="4">
        <v>46121</v>
      </c>
      <c r="C41" s="14"/>
      <c r="D41" s="13"/>
      <c r="E41" s="14"/>
      <c r="F41" s="13"/>
      <c r="G41" s="14"/>
      <c r="H41" s="13"/>
      <c r="I41" s="13"/>
      <c r="J41" s="13"/>
      <c r="K41" s="13"/>
      <c r="L41" s="13"/>
      <c r="M41" s="13"/>
    </row>
    <row r="42" spans="1:22" x14ac:dyDescent="0.2">
      <c r="A42" s="13">
        <v>0</v>
      </c>
      <c r="B42" s="4">
        <v>46128</v>
      </c>
      <c r="C42" s="14"/>
      <c r="D42" s="13"/>
      <c r="E42" s="14"/>
      <c r="F42" s="13"/>
      <c r="G42" s="14"/>
      <c r="H42" s="13"/>
      <c r="I42" s="13"/>
      <c r="J42" s="13"/>
      <c r="K42" s="13"/>
      <c r="L42" s="13"/>
      <c r="M42" s="13"/>
    </row>
    <row r="43" spans="1:22" x14ac:dyDescent="0.2">
      <c r="A43" s="13">
        <v>0</v>
      </c>
      <c r="B43" s="4">
        <v>46135</v>
      </c>
      <c r="C43" s="14"/>
      <c r="D43" s="13"/>
      <c r="E43" s="14"/>
      <c r="F43" s="13"/>
      <c r="G43" s="14"/>
      <c r="H43" s="13"/>
      <c r="I43" s="13"/>
      <c r="J43" s="13"/>
      <c r="K43" s="13"/>
      <c r="L43" s="13"/>
      <c r="M43" s="13"/>
    </row>
    <row r="44" spans="1:22" x14ac:dyDescent="0.2">
      <c r="A44" s="20">
        <v>0</v>
      </c>
      <c r="B44" s="4">
        <v>46142</v>
      </c>
      <c r="C44" s="19"/>
      <c r="D44" s="13"/>
      <c r="E44" s="14"/>
      <c r="F44" s="13"/>
      <c r="G44" s="14"/>
      <c r="H44" s="13"/>
      <c r="I44" s="13"/>
      <c r="J44" s="13"/>
      <c r="K44" s="13"/>
      <c r="L44" s="13"/>
      <c r="M44" s="13"/>
    </row>
    <row r="45" spans="1:22" x14ac:dyDescent="0.2">
      <c r="A45" s="101">
        <v>0</v>
      </c>
      <c r="B45" s="108">
        <v>46149</v>
      </c>
      <c r="C45" s="97"/>
      <c r="D45" s="97"/>
      <c r="E45" s="96"/>
      <c r="F45" s="97"/>
      <c r="G45" s="96"/>
      <c r="H45" s="97"/>
      <c r="I45" s="97"/>
      <c r="J45" s="97"/>
      <c r="K45" s="97"/>
      <c r="L45" s="97"/>
      <c r="M45" s="97"/>
    </row>
    <row r="46" spans="1:22" x14ac:dyDescent="0.2">
      <c r="A46" s="13">
        <v>0</v>
      </c>
      <c r="B46" s="4">
        <v>46156</v>
      </c>
      <c r="C46" s="14"/>
      <c r="D46" s="13"/>
      <c r="E46" s="14"/>
      <c r="F46" s="13"/>
      <c r="G46" s="14"/>
      <c r="H46" s="13"/>
      <c r="I46" s="13"/>
      <c r="J46" s="13"/>
      <c r="K46" s="13"/>
      <c r="L46" s="13"/>
      <c r="M46" s="13"/>
    </row>
    <row r="47" spans="1:22" x14ac:dyDescent="0.2">
      <c r="A47" s="13">
        <v>0</v>
      </c>
      <c r="B47" s="4">
        <v>46163</v>
      </c>
      <c r="C47" s="14"/>
      <c r="D47" s="13"/>
      <c r="E47" s="14"/>
      <c r="F47" s="13"/>
      <c r="G47" s="14"/>
      <c r="H47" s="13"/>
      <c r="I47" s="13"/>
      <c r="J47" s="13"/>
      <c r="K47" s="13"/>
      <c r="L47" s="13"/>
      <c r="M47" s="13"/>
    </row>
    <row r="48" spans="1:22" x14ac:dyDescent="0.2">
      <c r="A48" s="13">
        <v>0</v>
      </c>
      <c r="B48" s="4">
        <v>46170</v>
      </c>
      <c r="C48" s="14"/>
      <c r="D48" s="13"/>
      <c r="E48" s="14"/>
      <c r="F48" s="13"/>
      <c r="G48" s="14"/>
      <c r="H48" s="13"/>
      <c r="I48" s="13"/>
      <c r="J48" s="13"/>
      <c r="K48" s="13"/>
      <c r="L48" s="13"/>
      <c r="M48" s="13"/>
    </row>
    <row r="49" spans="1:13" x14ac:dyDescent="0.2">
      <c r="A49" s="13">
        <v>0</v>
      </c>
      <c r="B49" s="4">
        <v>46177</v>
      </c>
      <c r="C49" s="14"/>
      <c r="D49" s="13"/>
      <c r="E49" s="14"/>
      <c r="F49" s="13"/>
      <c r="G49" s="14"/>
      <c r="H49" s="13"/>
      <c r="I49" s="13"/>
      <c r="J49" s="13"/>
      <c r="K49" s="13"/>
      <c r="L49" s="13"/>
      <c r="M49" s="18"/>
    </row>
    <row r="50" spans="1:13" x14ac:dyDescent="0.2">
      <c r="A50" s="13">
        <v>0</v>
      </c>
      <c r="B50" s="4">
        <v>46184</v>
      </c>
      <c r="C50" s="14"/>
      <c r="D50" s="13"/>
      <c r="E50" s="14"/>
      <c r="F50" s="13"/>
      <c r="G50" s="14"/>
      <c r="H50" s="13"/>
      <c r="I50" s="13"/>
      <c r="J50" s="13"/>
      <c r="K50" s="13"/>
      <c r="L50" s="13"/>
      <c r="M50" s="13"/>
    </row>
    <row r="51" spans="1:13" x14ac:dyDescent="0.2">
      <c r="A51" s="13">
        <v>0</v>
      </c>
      <c r="B51" s="4">
        <v>46191</v>
      </c>
      <c r="C51" s="14"/>
      <c r="D51" s="13"/>
      <c r="E51" s="14"/>
      <c r="F51" s="13"/>
      <c r="G51" s="14"/>
      <c r="H51" s="13"/>
      <c r="I51" s="13"/>
      <c r="J51" s="13"/>
      <c r="K51" s="13"/>
      <c r="L51" s="13"/>
      <c r="M51" s="13"/>
    </row>
    <row r="52" spans="1:13" x14ac:dyDescent="0.2">
      <c r="A52" s="13">
        <v>0</v>
      </c>
      <c r="B52" s="4">
        <v>46198</v>
      </c>
      <c r="C52" s="14"/>
      <c r="D52" s="13"/>
      <c r="E52" s="14"/>
      <c r="F52" s="13"/>
      <c r="G52" s="14"/>
      <c r="H52" s="13"/>
      <c r="I52" s="13"/>
      <c r="J52" s="13"/>
      <c r="K52" s="13"/>
      <c r="L52" s="13"/>
      <c r="M52" s="13"/>
    </row>
    <row r="53" spans="1:13" x14ac:dyDescent="0.2">
      <c r="A53" s="13">
        <v>0</v>
      </c>
      <c r="B53" s="4"/>
      <c r="C53" s="14"/>
      <c r="D53" s="13"/>
      <c r="E53" s="14"/>
      <c r="F53" s="13"/>
      <c r="G53" s="14"/>
      <c r="H53" s="13"/>
      <c r="I53" s="13"/>
      <c r="J53" s="13"/>
      <c r="K53" s="13"/>
      <c r="L53" s="13"/>
      <c r="M53" s="13"/>
    </row>
    <row r="54" spans="1:13" x14ac:dyDescent="0.2">
      <c r="A54" s="83">
        <f>SUM(A40:A53)</f>
        <v>0</v>
      </c>
      <c r="B54" s="84"/>
      <c r="C54" s="85"/>
      <c r="D54" s="83">
        <f>SUM(D40:D53)</f>
        <v>0</v>
      </c>
      <c r="E54" s="85"/>
      <c r="F54" s="83"/>
      <c r="G54" s="85"/>
      <c r="H54" s="83"/>
      <c r="I54" s="83"/>
      <c r="J54" s="83">
        <f>SUM(J40:J53)</f>
        <v>0</v>
      </c>
      <c r="K54" s="83">
        <f>SUM(K40:K53)</f>
        <v>0</v>
      </c>
      <c r="L54" s="83">
        <f>SUM(L40:L53)</f>
        <v>0</v>
      </c>
      <c r="M54" s="83"/>
    </row>
    <row r="58" spans="1:13" x14ac:dyDescent="0.2">
      <c r="J58" s="15"/>
      <c r="K58" s="15"/>
      <c r="L58" s="15"/>
    </row>
  </sheetData>
  <mergeCells count="4">
    <mergeCell ref="A1:M1"/>
    <mergeCell ref="A2:M2"/>
    <mergeCell ref="A21:M21"/>
    <mergeCell ref="A38:M38"/>
  </mergeCells>
  <conditionalFormatting sqref="A4:A18 A23:A35 A40:A53">
    <cfRule type="cellIs" dxfId="5" priority="2" operator="equal">
      <formula>1</formula>
    </cfRule>
    <cfRule type="cellIs" dxfId="4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8"/>
  <sheetViews>
    <sheetView topLeftCell="A16" zoomScale="90" zoomScaleNormal="90" workbookViewId="0">
      <selection activeCell="A32" sqref="A32"/>
    </sheetView>
  </sheetViews>
  <sheetFormatPr baseColWidth="10" defaultColWidth="13.140625" defaultRowHeight="12.75" x14ac:dyDescent="0.2"/>
  <cols>
    <col min="1" max="1" width="5.85546875" style="1" customWidth="1"/>
    <col min="2" max="2" width="11.140625" style="2" customWidth="1"/>
    <col min="3" max="3" width="36.7109375" customWidth="1"/>
    <col min="4" max="4" width="10" style="1" customWidth="1"/>
    <col min="5" max="5" width="21.140625" customWidth="1"/>
    <col min="6" max="6" width="19.7109375" style="1" customWidth="1"/>
    <col min="7" max="7" width="19.28515625" customWidth="1"/>
    <col min="8" max="8" width="19.7109375" style="1" customWidth="1"/>
    <col min="9" max="9" width="18.28515625" style="1" customWidth="1"/>
    <col min="10" max="10" width="11.5703125" style="1" customWidth="1"/>
    <col min="11" max="11" width="4.42578125" style="1" customWidth="1"/>
    <col min="12" max="12" width="6" style="1" customWidth="1"/>
    <col min="13" max="13" width="45" style="1" customWidth="1"/>
    <col min="14" max="20" width="11.5703125" style="1" customWidth="1"/>
  </cols>
  <sheetData>
    <row r="1" spans="1:20" ht="25.5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20" ht="25.5" x14ac:dyDescent="0.35">
      <c r="A2" s="217" t="s">
        <v>35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</row>
    <row r="3" spans="1:20" x14ac:dyDescent="0.2">
      <c r="A3" s="6" t="s">
        <v>1</v>
      </c>
      <c r="B3" s="24" t="s">
        <v>2</v>
      </c>
      <c r="C3" s="5" t="s">
        <v>3</v>
      </c>
      <c r="D3" s="6" t="s">
        <v>4</v>
      </c>
      <c r="E3" s="5" t="s">
        <v>5</v>
      </c>
      <c r="F3" s="6" t="s">
        <v>6</v>
      </c>
      <c r="G3" s="5" t="s">
        <v>7</v>
      </c>
      <c r="H3" s="6" t="s">
        <v>8</v>
      </c>
      <c r="I3" s="5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/>
      <c r="O3"/>
      <c r="P3"/>
      <c r="Q3"/>
      <c r="R3"/>
      <c r="S3"/>
      <c r="T3"/>
    </row>
    <row r="4" spans="1:20" x14ac:dyDescent="0.2">
      <c r="A4" s="145">
        <v>0</v>
      </c>
      <c r="B4" s="81">
        <v>45911</v>
      </c>
      <c r="C4" s="126"/>
      <c r="D4" s="125"/>
      <c r="E4" s="126"/>
      <c r="F4" s="125"/>
      <c r="G4" s="126"/>
      <c r="H4" s="125"/>
      <c r="I4" s="126"/>
      <c r="J4" s="125"/>
      <c r="K4" s="125"/>
      <c r="L4" s="125"/>
      <c r="M4" s="127" t="s">
        <v>89</v>
      </c>
      <c r="S4"/>
      <c r="T4"/>
    </row>
    <row r="5" spans="1:20" x14ac:dyDescent="0.2">
      <c r="A5" s="146">
        <v>0</v>
      </c>
      <c r="B5" s="81">
        <v>45918</v>
      </c>
      <c r="C5" s="126"/>
      <c r="D5" s="125"/>
      <c r="E5" s="126"/>
      <c r="F5" s="125"/>
      <c r="G5" s="126"/>
      <c r="H5" s="125"/>
      <c r="I5" s="126"/>
      <c r="J5" s="125"/>
      <c r="K5" s="125"/>
      <c r="L5" s="125"/>
      <c r="M5" s="127" t="s">
        <v>89</v>
      </c>
      <c r="S5"/>
      <c r="T5"/>
    </row>
    <row r="6" spans="1:20" x14ac:dyDescent="0.2">
      <c r="A6" s="7">
        <v>1</v>
      </c>
      <c r="B6" s="4">
        <v>45925</v>
      </c>
      <c r="C6" s="130" t="s">
        <v>134</v>
      </c>
      <c r="D6" s="131">
        <v>25</v>
      </c>
      <c r="E6" s="130" t="s">
        <v>83</v>
      </c>
      <c r="F6" s="130" t="s">
        <v>48</v>
      </c>
      <c r="G6" s="130" t="s">
        <v>56</v>
      </c>
      <c r="H6" s="130" t="s">
        <v>50</v>
      </c>
      <c r="I6" s="130"/>
      <c r="J6" s="131">
        <v>10</v>
      </c>
      <c r="K6" s="131">
        <v>10</v>
      </c>
      <c r="L6" s="131">
        <v>100</v>
      </c>
      <c r="M6" s="130" t="s">
        <v>88</v>
      </c>
      <c r="S6"/>
      <c r="T6"/>
    </row>
    <row r="7" spans="1:20" x14ac:dyDescent="0.2">
      <c r="A7" s="22">
        <v>1</v>
      </c>
      <c r="B7" s="4">
        <v>45932</v>
      </c>
      <c r="C7" s="130" t="s">
        <v>108</v>
      </c>
      <c r="D7" s="131">
        <v>160</v>
      </c>
      <c r="E7" s="130" t="s">
        <v>114</v>
      </c>
      <c r="F7" s="130" t="s">
        <v>50</v>
      </c>
      <c r="G7" s="130" t="s">
        <v>83</v>
      </c>
      <c r="H7" s="130" t="s">
        <v>48</v>
      </c>
      <c r="I7" s="130"/>
      <c r="J7" s="131">
        <v>10</v>
      </c>
      <c r="K7" s="131">
        <v>14</v>
      </c>
      <c r="L7" s="131">
        <v>300</v>
      </c>
      <c r="M7" s="130" t="s">
        <v>109</v>
      </c>
      <c r="N7" s="128"/>
      <c r="S7"/>
      <c r="T7"/>
    </row>
    <row r="8" spans="1:20" x14ac:dyDescent="0.2">
      <c r="A8" s="7">
        <v>1</v>
      </c>
      <c r="B8" s="4">
        <v>45939</v>
      </c>
      <c r="C8" s="130" t="s">
        <v>126</v>
      </c>
      <c r="D8" s="131">
        <v>66</v>
      </c>
      <c r="E8" s="130" t="s">
        <v>128</v>
      </c>
      <c r="F8" s="130" t="s">
        <v>48</v>
      </c>
      <c r="G8" s="130" t="s">
        <v>127</v>
      </c>
      <c r="H8" s="130" t="s">
        <v>48</v>
      </c>
      <c r="I8" s="130"/>
      <c r="J8" s="131">
        <v>12</v>
      </c>
      <c r="K8" s="131">
        <v>15</v>
      </c>
      <c r="L8" s="131">
        <v>20</v>
      </c>
      <c r="M8" s="130" t="s">
        <v>45</v>
      </c>
      <c r="S8"/>
      <c r="T8"/>
    </row>
    <row r="9" spans="1:20" x14ac:dyDescent="0.2">
      <c r="A9" s="104">
        <v>1</v>
      </c>
      <c r="B9" s="105">
        <v>45945</v>
      </c>
      <c r="C9" s="130" t="s">
        <v>144</v>
      </c>
      <c r="D9" s="131">
        <v>28</v>
      </c>
      <c r="E9" s="130" t="s">
        <v>146</v>
      </c>
      <c r="F9" s="130" t="s">
        <v>48</v>
      </c>
      <c r="G9" s="130" t="s">
        <v>101</v>
      </c>
      <c r="H9" s="130" t="s">
        <v>50</v>
      </c>
      <c r="I9" s="130"/>
      <c r="J9" s="131">
        <v>9</v>
      </c>
      <c r="K9" s="131">
        <v>4</v>
      </c>
      <c r="L9" s="131">
        <v>10</v>
      </c>
      <c r="M9" s="130" t="s">
        <v>145</v>
      </c>
      <c r="S9"/>
      <c r="T9"/>
    </row>
    <row r="10" spans="1:20" x14ac:dyDescent="0.2">
      <c r="A10" s="104">
        <v>1</v>
      </c>
      <c r="B10" s="105">
        <v>45946</v>
      </c>
      <c r="C10" s="130" t="s">
        <v>160</v>
      </c>
      <c r="D10" s="131">
        <v>15</v>
      </c>
      <c r="E10" s="130" t="s">
        <v>69</v>
      </c>
      <c r="F10" s="130" t="s">
        <v>48</v>
      </c>
      <c r="G10" s="130" t="s">
        <v>127</v>
      </c>
      <c r="H10" s="130" t="s">
        <v>48</v>
      </c>
      <c r="I10" s="130"/>
      <c r="J10" s="131">
        <v>9</v>
      </c>
      <c r="K10" s="131">
        <v>10</v>
      </c>
      <c r="L10" s="131">
        <v>250</v>
      </c>
      <c r="M10" s="130" t="s">
        <v>45</v>
      </c>
      <c r="S10"/>
      <c r="T10"/>
    </row>
    <row r="11" spans="1:20" x14ac:dyDescent="0.2">
      <c r="A11" s="146">
        <v>0</v>
      </c>
      <c r="B11" s="81">
        <v>45953</v>
      </c>
      <c r="C11" s="150" t="s">
        <v>153</v>
      </c>
      <c r="D11" s="104"/>
      <c r="E11" s="148"/>
      <c r="F11" s="104"/>
      <c r="G11" s="148"/>
      <c r="H11" s="104"/>
      <c r="I11" s="148"/>
      <c r="J11" s="104"/>
      <c r="K11" s="104"/>
      <c r="L11" s="104"/>
      <c r="M11" s="146" t="s">
        <v>153</v>
      </c>
      <c r="S11"/>
      <c r="T11"/>
    </row>
    <row r="12" spans="1:20" x14ac:dyDescent="0.2">
      <c r="A12" s="146">
        <v>0</v>
      </c>
      <c r="B12" s="81">
        <v>45960</v>
      </c>
      <c r="C12" s="150" t="s">
        <v>153</v>
      </c>
      <c r="D12" s="104"/>
      <c r="E12" s="148"/>
      <c r="F12" s="104"/>
      <c r="G12" s="148"/>
      <c r="H12" s="104"/>
      <c r="I12" s="148"/>
      <c r="J12" s="104"/>
      <c r="K12" s="104"/>
      <c r="L12" s="104"/>
      <c r="M12" s="146" t="s">
        <v>153</v>
      </c>
    </row>
    <row r="13" spans="1:20" x14ac:dyDescent="0.2">
      <c r="A13" s="146">
        <v>0</v>
      </c>
      <c r="B13" s="81">
        <v>45967</v>
      </c>
      <c r="C13" s="156" t="s">
        <v>183</v>
      </c>
      <c r="D13" s="125"/>
      <c r="E13" s="126"/>
      <c r="F13" s="125"/>
      <c r="G13" s="126"/>
      <c r="H13" s="125"/>
      <c r="I13" s="126"/>
      <c r="J13" s="125"/>
      <c r="K13" s="125"/>
      <c r="L13" s="125"/>
      <c r="M13" s="127" t="s">
        <v>183</v>
      </c>
    </row>
    <row r="14" spans="1:20" x14ac:dyDescent="0.2">
      <c r="A14" s="145">
        <v>0</v>
      </c>
      <c r="B14" s="81">
        <v>45974</v>
      </c>
      <c r="C14" s="156" t="s">
        <v>89</v>
      </c>
      <c r="D14" s="125"/>
      <c r="E14" s="126"/>
      <c r="F14" s="125"/>
      <c r="G14" s="126"/>
      <c r="H14" s="125"/>
      <c r="I14" s="126"/>
      <c r="J14" s="125"/>
      <c r="K14" s="125"/>
      <c r="L14" s="125"/>
      <c r="M14" s="127" t="s">
        <v>89</v>
      </c>
    </row>
    <row r="15" spans="1:20" x14ac:dyDescent="0.2">
      <c r="A15" s="7">
        <v>1</v>
      </c>
      <c r="B15" s="4">
        <v>45981</v>
      </c>
      <c r="C15" s="130" t="s">
        <v>196</v>
      </c>
      <c r="D15" s="131">
        <v>200</v>
      </c>
      <c r="E15" s="130" t="s">
        <v>142</v>
      </c>
      <c r="F15" s="130" t="s">
        <v>48</v>
      </c>
      <c r="G15" s="130" t="s">
        <v>197</v>
      </c>
      <c r="H15" s="130" t="s">
        <v>50</v>
      </c>
      <c r="I15" s="130"/>
      <c r="J15" s="131">
        <v>3</v>
      </c>
      <c r="K15" s="131">
        <v>14</v>
      </c>
      <c r="L15" s="131">
        <v>400</v>
      </c>
      <c r="M15" s="130" t="s">
        <v>198</v>
      </c>
    </row>
    <row r="16" spans="1:20" x14ac:dyDescent="0.2">
      <c r="A16" s="104">
        <v>1</v>
      </c>
      <c r="B16" s="4">
        <v>45988</v>
      </c>
      <c r="C16" s="130" t="s">
        <v>207</v>
      </c>
      <c r="D16" s="131">
        <v>150</v>
      </c>
      <c r="E16" s="130" t="s">
        <v>114</v>
      </c>
      <c r="F16" s="130" t="s">
        <v>50</v>
      </c>
      <c r="G16" s="130" t="s">
        <v>66</v>
      </c>
      <c r="H16" s="130" t="s">
        <v>50</v>
      </c>
      <c r="I16" s="130"/>
      <c r="J16" s="131">
        <v>5</v>
      </c>
      <c r="K16" s="131">
        <v>15.9</v>
      </c>
      <c r="L16" s="131">
        <v>400</v>
      </c>
      <c r="M16" s="130" t="s">
        <v>45</v>
      </c>
    </row>
    <row r="17" spans="1:13" x14ac:dyDescent="0.2">
      <c r="A17" s="145">
        <v>0</v>
      </c>
      <c r="B17" s="81">
        <v>45995</v>
      </c>
      <c r="C17" s="156" t="s">
        <v>89</v>
      </c>
      <c r="D17" s="125"/>
      <c r="E17" s="126"/>
      <c r="F17" s="125"/>
      <c r="G17" s="126"/>
      <c r="H17" s="125"/>
      <c r="I17" s="126"/>
      <c r="J17" s="125"/>
      <c r="K17" s="125"/>
      <c r="L17" s="125"/>
      <c r="M17" s="127" t="s">
        <v>89</v>
      </c>
    </row>
    <row r="18" spans="1:13" x14ac:dyDescent="0.2">
      <c r="A18" s="145">
        <v>0</v>
      </c>
      <c r="B18" s="81">
        <v>46002</v>
      </c>
      <c r="C18" s="156" t="s">
        <v>89</v>
      </c>
      <c r="D18" s="127"/>
      <c r="E18" s="156"/>
      <c r="F18" s="127"/>
      <c r="G18" s="156"/>
      <c r="H18" s="127"/>
      <c r="I18" s="156"/>
      <c r="J18" s="127"/>
      <c r="K18" s="127"/>
      <c r="L18" s="127"/>
      <c r="M18" s="127" t="s">
        <v>89</v>
      </c>
    </row>
    <row r="19" spans="1:13" x14ac:dyDescent="0.2">
      <c r="A19" s="146">
        <v>0</v>
      </c>
      <c r="B19" s="81">
        <v>46009</v>
      </c>
      <c r="C19" s="156" t="s">
        <v>89</v>
      </c>
      <c r="D19" s="127"/>
      <c r="E19" s="156"/>
      <c r="F19" s="127"/>
      <c r="G19" s="156"/>
      <c r="H19" s="127"/>
      <c r="I19" s="156"/>
      <c r="J19" s="127"/>
      <c r="K19" s="127"/>
      <c r="L19" s="127"/>
      <c r="M19" s="127" t="s">
        <v>89</v>
      </c>
    </row>
    <row r="20" spans="1:13" x14ac:dyDescent="0.2">
      <c r="A20" s="83">
        <f>SUM(A4:A19)</f>
        <v>7</v>
      </c>
      <c r="B20" s="84"/>
      <c r="C20" s="85"/>
      <c r="D20" s="83">
        <f>SUM(D4:D19)</f>
        <v>644</v>
      </c>
      <c r="E20" s="85"/>
      <c r="F20" s="83"/>
      <c r="G20" s="85"/>
      <c r="H20" s="83"/>
      <c r="I20" s="83"/>
      <c r="J20" s="83">
        <f>SUM(J4:J19)</f>
        <v>58</v>
      </c>
      <c r="K20" s="83">
        <f>SUM(K4:K19)</f>
        <v>82.9</v>
      </c>
      <c r="L20" s="83">
        <f>SUM(L4:L19)</f>
        <v>1480</v>
      </c>
      <c r="M20" s="83"/>
    </row>
    <row r="22" spans="1:13" ht="25.5" x14ac:dyDescent="0.35">
      <c r="A22" s="217" t="s">
        <v>36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</row>
    <row r="23" spans="1:13" x14ac:dyDescent="0.2">
      <c r="A23" s="6" t="str">
        <f>3:3</f>
        <v>Faite</v>
      </c>
      <c r="B23" s="24" t="s">
        <v>2</v>
      </c>
      <c r="C23" s="5" t="str">
        <f t="shared" ref="C23:M23" si="0">C3</f>
        <v>Lieu de la mission</v>
      </c>
      <c r="D23" s="6" t="str">
        <f t="shared" si="0"/>
        <v>Trajet A/R</v>
      </c>
      <c r="E23" s="5" t="str">
        <f t="shared" si="0"/>
        <v>Animateur n°1</v>
      </c>
      <c r="F23" s="6" t="str">
        <f t="shared" si="0"/>
        <v>Véhicule Animateur 1</v>
      </c>
      <c r="G23" s="5" t="str">
        <f t="shared" si="0"/>
        <v>Animateur n°2</v>
      </c>
      <c r="H23" s="6" t="str">
        <f t="shared" si="0"/>
        <v>Véhicule Animateur 2</v>
      </c>
      <c r="I23" s="6" t="str">
        <f t="shared" si="0"/>
        <v>Animateur n°3</v>
      </c>
      <c r="J23" s="6" t="str">
        <f t="shared" si="0"/>
        <v>Participants</v>
      </c>
      <c r="K23" s="6" t="str">
        <f t="shared" si="0"/>
        <v>Km</v>
      </c>
      <c r="L23" s="6" t="str">
        <f t="shared" si="0"/>
        <v>D+</v>
      </c>
      <c r="M23" s="6" t="str">
        <f t="shared" si="0"/>
        <v>Commentaire</v>
      </c>
    </row>
    <row r="24" spans="1:13" x14ac:dyDescent="0.2">
      <c r="A24" s="145">
        <v>0</v>
      </c>
      <c r="B24" s="81">
        <v>46023</v>
      </c>
      <c r="C24" s="127" t="s">
        <v>33</v>
      </c>
      <c r="D24" s="125"/>
      <c r="E24" s="126"/>
      <c r="F24" s="125"/>
      <c r="G24" s="126"/>
      <c r="H24" s="125"/>
      <c r="I24" s="126"/>
      <c r="J24" s="125"/>
      <c r="K24" s="125"/>
      <c r="L24" s="125"/>
      <c r="M24" s="127" t="s">
        <v>33</v>
      </c>
    </row>
    <row r="25" spans="1:13" x14ac:dyDescent="0.2">
      <c r="A25" s="145">
        <v>0</v>
      </c>
      <c r="B25" s="81">
        <v>46030</v>
      </c>
      <c r="C25" s="154" t="s">
        <v>89</v>
      </c>
      <c r="D25" s="160"/>
      <c r="E25" s="159"/>
      <c r="F25" s="127"/>
      <c r="G25" s="159"/>
      <c r="H25" s="127"/>
      <c r="I25" s="160"/>
      <c r="J25" s="160"/>
      <c r="K25" s="160"/>
      <c r="L25" s="160"/>
      <c r="M25" s="160" t="s">
        <v>89</v>
      </c>
    </row>
    <row r="26" spans="1:13" x14ac:dyDescent="0.2">
      <c r="A26" s="145">
        <v>0</v>
      </c>
      <c r="B26" s="81">
        <v>46037</v>
      </c>
      <c r="C26" s="167" t="s">
        <v>251</v>
      </c>
      <c r="D26" s="127"/>
      <c r="E26" s="167"/>
      <c r="F26" s="127"/>
      <c r="G26" s="156"/>
      <c r="H26" s="127"/>
      <c r="I26" s="160"/>
      <c r="J26" s="160"/>
      <c r="K26" s="160"/>
      <c r="L26" s="160"/>
      <c r="M26" s="160" t="s">
        <v>251</v>
      </c>
    </row>
    <row r="27" spans="1:13" x14ac:dyDescent="0.2">
      <c r="A27" s="146">
        <v>0</v>
      </c>
      <c r="B27" s="149">
        <v>46044</v>
      </c>
      <c r="C27" s="150" t="s">
        <v>89</v>
      </c>
      <c r="D27" s="146"/>
      <c r="E27" s="150"/>
      <c r="F27" s="146"/>
      <c r="G27" s="150"/>
      <c r="H27" s="146"/>
      <c r="I27" s="150"/>
      <c r="J27" s="146"/>
      <c r="K27" s="146"/>
      <c r="L27" s="146"/>
      <c r="M27" s="146" t="s">
        <v>89</v>
      </c>
    </row>
    <row r="28" spans="1:13" x14ac:dyDescent="0.2">
      <c r="A28" s="6">
        <v>1</v>
      </c>
      <c r="B28" s="102">
        <v>46051</v>
      </c>
      <c r="C28" s="130" t="s">
        <v>265</v>
      </c>
      <c r="D28" s="131">
        <v>30</v>
      </c>
      <c r="E28" s="130" t="s">
        <v>114</v>
      </c>
      <c r="F28" s="130" t="s">
        <v>62</v>
      </c>
      <c r="G28" s="130" t="s">
        <v>83</v>
      </c>
      <c r="H28" s="130" t="s">
        <v>48</v>
      </c>
      <c r="I28" s="130"/>
      <c r="J28" s="131">
        <v>7</v>
      </c>
      <c r="K28" s="131">
        <v>12</v>
      </c>
      <c r="L28" s="131">
        <v>200</v>
      </c>
      <c r="M28" s="130" t="s">
        <v>45</v>
      </c>
    </row>
    <row r="29" spans="1:13" x14ac:dyDescent="0.2">
      <c r="A29" s="145">
        <v>0</v>
      </c>
      <c r="B29" s="149">
        <v>46058</v>
      </c>
      <c r="C29" s="159" t="s">
        <v>89</v>
      </c>
      <c r="D29" s="160"/>
      <c r="E29" s="159"/>
      <c r="F29" s="160"/>
      <c r="G29" s="159"/>
      <c r="H29" s="160"/>
      <c r="I29" s="160"/>
      <c r="J29" s="160"/>
      <c r="K29" s="160"/>
      <c r="L29" s="160"/>
      <c r="M29" s="160" t="s">
        <v>89</v>
      </c>
    </row>
    <row r="30" spans="1:13" x14ac:dyDescent="0.2">
      <c r="A30" s="146">
        <v>0</v>
      </c>
      <c r="B30" s="81">
        <v>46065</v>
      </c>
      <c r="C30" s="150" t="s">
        <v>89</v>
      </c>
      <c r="D30" s="146"/>
      <c r="E30" s="150"/>
      <c r="F30" s="146"/>
      <c r="G30" s="150"/>
      <c r="H30" s="146"/>
      <c r="I30" s="150"/>
      <c r="J30" s="146"/>
      <c r="K30" s="146"/>
      <c r="L30" s="146"/>
      <c r="M30" s="146" t="s">
        <v>89</v>
      </c>
    </row>
    <row r="31" spans="1:13" x14ac:dyDescent="0.2">
      <c r="A31" s="146">
        <v>0</v>
      </c>
      <c r="B31" s="81">
        <v>46072</v>
      </c>
      <c r="C31" s="150" t="s">
        <v>89</v>
      </c>
      <c r="D31" s="146"/>
      <c r="E31" s="150"/>
      <c r="F31" s="146"/>
      <c r="G31" s="150"/>
      <c r="H31" s="146"/>
      <c r="I31" s="150"/>
      <c r="J31" s="146"/>
      <c r="K31" s="146"/>
      <c r="L31" s="146"/>
      <c r="M31" s="146" t="s">
        <v>89</v>
      </c>
    </row>
    <row r="32" spans="1:13" x14ac:dyDescent="0.2">
      <c r="A32" s="145">
        <v>0</v>
      </c>
      <c r="B32" s="81">
        <v>46079</v>
      </c>
      <c r="C32" s="159" t="s">
        <v>89</v>
      </c>
      <c r="D32" s="160"/>
      <c r="E32" s="159"/>
      <c r="F32" s="160"/>
      <c r="G32" s="159"/>
      <c r="H32" s="160"/>
      <c r="I32" s="160"/>
      <c r="J32" s="160"/>
      <c r="K32" s="160"/>
      <c r="L32" s="160"/>
      <c r="M32" s="168" t="s">
        <v>89</v>
      </c>
    </row>
    <row r="33" spans="1:13" x14ac:dyDescent="0.2">
      <c r="A33" s="6">
        <v>0</v>
      </c>
      <c r="B33" s="102">
        <v>46086</v>
      </c>
      <c r="C33" s="117"/>
      <c r="D33" s="118"/>
      <c r="E33" s="117"/>
      <c r="F33" s="118"/>
      <c r="G33" s="117"/>
      <c r="H33" s="118"/>
      <c r="I33" s="118"/>
      <c r="J33" s="118"/>
      <c r="K33" s="118"/>
      <c r="L33" s="118"/>
      <c r="M33" s="107"/>
    </row>
    <row r="34" spans="1:13" x14ac:dyDescent="0.2">
      <c r="A34" s="6">
        <v>0</v>
      </c>
      <c r="B34" s="105">
        <v>46093</v>
      </c>
      <c r="C34" s="117"/>
      <c r="D34" s="118"/>
      <c r="E34" s="117"/>
      <c r="F34" s="118"/>
      <c r="G34" s="117"/>
      <c r="H34" s="118"/>
      <c r="I34" s="118"/>
      <c r="J34" s="118"/>
      <c r="K34" s="118"/>
      <c r="L34" s="118"/>
      <c r="M34" s="107"/>
    </row>
    <row r="35" spans="1:13" x14ac:dyDescent="0.2">
      <c r="A35" s="104">
        <v>0</v>
      </c>
      <c r="B35" s="105">
        <v>46100</v>
      </c>
      <c r="C35" s="98"/>
      <c r="D35" s="99"/>
      <c r="E35" s="98"/>
      <c r="F35" s="99"/>
      <c r="G35" s="98"/>
      <c r="H35" s="99"/>
      <c r="I35" s="98"/>
      <c r="J35" s="99"/>
      <c r="K35" s="99"/>
      <c r="L35" s="99"/>
      <c r="M35" s="99"/>
    </row>
    <row r="36" spans="1:13" x14ac:dyDescent="0.2">
      <c r="A36" s="6">
        <v>0</v>
      </c>
      <c r="B36" s="11">
        <v>46107</v>
      </c>
      <c r="C36" s="19"/>
      <c r="D36" s="20"/>
      <c r="E36" s="19"/>
      <c r="F36" s="20"/>
      <c r="G36" s="19"/>
      <c r="H36" s="20"/>
      <c r="I36" s="20"/>
      <c r="J36" s="20"/>
      <c r="K36" s="20"/>
      <c r="L36" s="20"/>
      <c r="M36" s="9"/>
    </row>
    <row r="37" spans="1:13" x14ac:dyDescent="0.2">
      <c r="A37" s="83">
        <f>SUM(A24:A36)</f>
        <v>1</v>
      </c>
      <c r="B37" s="84"/>
      <c r="C37" s="85"/>
      <c r="D37" s="83">
        <f>SUM(D24:D36)</f>
        <v>30</v>
      </c>
      <c r="E37" s="85"/>
      <c r="F37" s="83"/>
      <c r="G37" s="85"/>
      <c r="H37" s="83"/>
      <c r="I37" s="83"/>
      <c r="J37" s="83">
        <f>SUM(J24:J36)</f>
        <v>7</v>
      </c>
      <c r="K37" s="83">
        <f>SUM(K24:K36)</f>
        <v>12</v>
      </c>
      <c r="L37" s="83">
        <f>SUM(L24:L36)</f>
        <v>200</v>
      </c>
      <c r="M37" s="83"/>
    </row>
    <row r="39" spans="1:13" ht="25.5" x14ac:dyDescent="0.35">
      <c r="A39" s="217" t="s">
        <v>37</v>
      </c>
      <c r="B39" s="217"/>
      <c r="C39" s="217"/>
      <c r="D39" s="217"/>
      <c r="E39" s="217"/>
      <c r="F39" s="217"/>
      <c r="G39" s="217"/>
      <c r="H39" s="217"/>
      <c r="I39" s="217"/>
      <c r="J39" s="217"/>
      <c r="K39" s="217"/>
      <c r="L39" s="217"/>
      <c r="M39" s="217"/>
    </row>
    <row r="40" spans="1:13" x14ac:dyDescent="0.2">
      <c r="A40" s="6" t="s">
        <v>1</v>
      </c>
      <c r="B40" s="24" t="str">
        <f t="shared" ref="B40:M40" si="1">B3</f>
        <v>Date</v>
      </c>
      <c r="C40" s="5" t="str">
        <f t="shared" si="1"/>
        <v>Lieu de la mission</v>
      </c>
      <c r="D40" s="6" t="str">
        <f t="shared" si="1"/>
        <v>Trajet A/R</v>
      </c>
      <c r="E40" s="5" t="str">
        <f t="shared" si="1"/>
        <v>Animateur n°1</v>
      </c>
      <c r="F40" s="6" t="str">
        <f t="shared" si="1"/>
        <v>Véhicule Animateur 1</v>
      </c>
      <c r="G40" s="5" t="str">
        <f t="shared" si="1"/>
        <v>Animateur n°2</v>
      </c>
      <c r="H40" s="6" t="str">
        <f t="shared" si="1"/>
        <v>Véhicule Animateur 2</v>
      </c>
      <c r="I40" s="6" t="str">
        <f t="shared" si="1"/>
        <v>Animateur n°3</v>
      </c>
      <c r="J40" s="6" t="str">
        <f t="shared" si="1"/>
        <v>Participants</v>
      </c>
      <c r="K40" s="6" t="str">
        <f t="shared" si="1"/>
        <v>Km</v>
      </c>
      <c r="L40" s="6" t="str">
        <f t="shared" si="1"/>
        <v>D+</v>
      </c>
      <c r="M40" s="6" t="str">
        <f t="shared" si="1"/>
        <v>Commentaire</v>
      </c>
    </row>
    <row r="41" spans="1:13" x14ac:dyDescent="0.2">
      <c r="A41" s="13">
        <v>0</v>
      </c>
      <c r="B41" s="4">
        <v>46114</v>
      </c>
      <c r="C41" s="14"/>
      <c r="D41" s="13"/>
      <c r="E41" s="14"/>
      <c r="F41" s="13"/>
      <c r="G41" s="14"/>
      <c r="H41" s="13"/>
      <c r="I41" s="13"/>
      <c r="J41" s="13"/>
      <c r="K41" s="13"/>
      <c r="L41" s="13"/>
      <c r="M41" s="13"/>
    </row>
    <row r="42" spans="1:13" x14ac:dyDescent="0.2">
      <c r="A42" s="13">
        <v>0</v>
      </c>
      <c r="B42" s="4">
        <v>46121</v>
      </c>
      <c r="C42" s="14"/>
      <c r="D42" s="13"/>
      <c r="E42" s="14"/>
      <c r="F42" s="13"/>
      <c r="G42" s="14"/>
      <c r="H42" s="13"/>
      <c r="I42" s="13"/>
      <c r="J42" s="13"/>
      <c r="K42" s="13"/>
      <c r="L42" s="13"/>
      <c r="M42" s="13"/>
    </row>
    <row r="43" spans="1:13" x14ac:dyDescent="0.2">
      <c r="A43" s="82">
        <v>0</v>
      </c>
      <c r="B43" s="4">
        <v>46128</v>
      </c>
      <c r="C43" s="79"/>
      <c r="D43" s="80"/>
      <c r="E43" s="79"/>
      <c r="F43" s="80"/>
      <c r="G43" s="79"/>
      <c r="H43" s="80"/>
      <c r="I43" s="80"/>
      <c r="J43" s="80"/>
      <c r="K43" s="80"/>
      <c r="L43" s="80"/>
      <c r="M43" s="80"/>
    </row>
    <row r="44" spans="1:13" x14ac:dyDescent="0.2">
      <c r="A44" s="13">
        <v>0</v>
      </c>
      <c r="B44" s="4">
        <v>46135</v>
      </c>
      <c r="C44" s="14"/>
      <c r="D44" s="13"/>
      <c r="E44" s="14"/>
      <c r="F44" s="13"/>
      <c r="G44" s="14"/>
      <c r="H44" s="13"/>
      <c r="I44" s="13"/>
      <c r="J44" s="13"/>
      <c r="K44" s="13"/>
      <c r="L44" s="13"/>
      <c r="M44" s="13"/>
    </row>
    <row r="45" spans="1:13" x14ac:dyDescent="0.2">
      <c r="A45" s="101">
        <v>0</v>
      </c>
      <c r="B45" s="4">
        <v>46142</v>
      </c>
      <c r="C45" s="118"/>
      <c r="D45" s="118"/>
      <c r="E45" s="117"/>
      <c r="F45" s="118"/>
      <c r="G45" s="117"/>
      <c r="H45" s="118"/>
      <c r="I45" s="118"/>
      <c r="J45" s="118"/>
      <c r="K45" s="118"/>
      <c r="L45" s="118"/>
      <c r="M45" s="118"/>
    </row>
    <row r="46" spans="1:13" x14ac:dyDescent="0.2">
      <c r="A46" s="20">
        <v>0</v>
      </c>
      <c r="B46" s="108">
        <v>46149</v>
      </c>
      <c r="C46" s="117"/>
      <c r="D46" s="118"/>
      <c r="E46" s="117"/>
      <c r="F46" s="118"/>
      <c r="G46" s="117"/>
      <c r="H46" s="118"/>
      <c r="I46" s="118"/>
      <c r="J46" s="118"/>
      <c r="K46" s="118"/>
      <c r="L46" s="118"/>
      <c r="M46" s="118"/>
    </row>
    <row r="47" spans="1:13" x14ac:dyDescent="0.2">
      <c r="A47" s="20">
        <v>0</v>
      </c>
      <c r="B47" s="4">
        <v>46156</v>
      </c>
      <c r="C47" s="117"/>
      <c r="D47" s="118"/>
      <c r="E47" s="117"/>
      <c r="F47" s="118"/>
      <c r="G47" s="117"/>
      <c r="H47" s="118"/>
      <c r="I47" s="118"/>
      <c r="J47" s="118"/>
      <c r="K47" s="118"/>
      <c r="L47" s="118"/>
      <c r="M47" s="118"/>
    </row>
    <row r="48" spans="1:13" x14ac:dyDescent="0.2">
      <c r="A48" s="20">
        <v>0</v>
      </c>
      <c r="B48" s="4">
        <v>46163</v>
      </c>
      <c r="C48" s="117"/>
      <c r="D48" s="118"/>
      <c r="E48" s="117"/>
      <c r="F48" s="118"/>
      <c r="G48" s="117"/>
      <c r="H48" s="118"/>
      <c r="I48" s="118"/>
      <c r="J48" s="118"/>
      <c r="K48" s="118"/>
      <c r="L48" s="118"/>
      <c r="M48" s="118"/>
    </row>
    <row r="49" spans="1:13" x14ac:dyDescent="0.2">
      <c r="A49" s="20">
        <v>0</v>
      </c>
      <c r="B49" s="4">
        <v>46170</v>
      </c>
      <c r="C49" s="79"/>
      <c r="D49" s="80"/>
      <c r="E49" s="79"/>
      <c r="F49" s="80"/>
      <c r="G49" s="79"/>
      <c r="H49" s="80"/>
      <c r="I49" s="80"/>
      <c r="J49" s="80"/>
      <c r="K49" s="80"/>
      <c r="L49" s="80"/>
      <c r="M49" s="103"/>
    </row>
    <row r="50" spans="1:13" x14ac:dyDescent="0.2">
      <c r="A50" s="13">
        <v>0</v>
      </c>
      <c r="B50" s="4">
        <v>46177</v>
      </c>
      <c r="C50" s="14"/>
      <c r="D50" s="13"/>
      <c r="E50" s="14"/>
      <c r="F50" s="13"/>
      <c r="G50" s="14"/>
      <c r="H50" s="13"/>
      <c r="I50" s="13"/>
      <c r="J50" s="13"/>
      <c r="K50" s="13"/>
      <c r="L50" s="13"/>
      <c r="M50" s="13"/>
    </row>
    <row r="51" spans="1:13" x14ac:dyDescent="0.2">
      <c r="A51" s="13">
        <v>0</v>
      </c>
      <c r="B51" s="4">
        <v>46184</v>
      </c>
      <c r="C51" s="14"/>
      <c r="D51" s="13"/>
      <c r="E51" s="14"/>
      <c r="F51" s="13"/>
      <c r="G51" s="14"/>
      <c r="H51" s="13"/>
      <c r="I51" s="13"/>
      <c r="J51" s="13"/>
      <c r="K51" s="13"/>
      <c r="L51" s="13"/>
      <c r="M51" s="13"/>
    </row>
    <row r="52" spans="1:13" ht="12" customHeight="1" x14ac:dyDescent="0.2">
      <c r="A52" s="13">
        <v>0</v>
      </c>
      <c r="B52" s="4">
        <v>46191</v>
      </c>
      <c r="C52" s="14"/>
      <c r="D52" s="13"/>
      <c r="E52" s="14"/>
      <c r="F52" s="13"/>
      <c r="G52" s="14"/>
      <c r="H52" s="13"/>
      <c r="I52" s="13"/>
      <c r="J52" s="13"/>
      <c r="K52" s="13"/>
      <c r="L52" s="13"/>
      <c r="M52" s="13"/>
    </row>
    <row r="53" spans="1:13" ht="12" customHeight="1" x14ac:dyDescent="0.2">
      <c r="A53" s="13">
        <v>0</v>
      </c>
      <c r="B53" s="4">
        <v>46198</v>
      </c>
      <c r="C53" s="14"/>
      <c r="D53" s="13"/>
      <c r="E53" s="14"/>
      <c r="F53" s="13"/>
      <c r="G53" s="14"/>
      <c r="H53" s="13"/>
      <c r="I53" s="13"/>
      <c r="J53" s="13"/>
      <c r="K53" s="13"/>
      <c r="L53" s="13"/>
      <c r="M53" s="13"/>
    </row>
    <row r="54" spans="1:13" hidden="1" x14ac:dyDescent="0.2">
      <c r="A54" s="83">
        <f>SUM(A41:A53)</f>
        <v>0</v>
      </c>
      <c r="B54" s="84"/>
      <c r="C54" s="85"/>
      <c r="D54" s="83">
        <f>SUM(D41:D53)</f>
        <v>0</v>
      </c>
      <c r="E54" s="85"/>
      <c r="F54" s="83"/>
      <c r="G54" s="85"/>
      <c r="H54" s="83"/>
      <c r="I54" s="83"/>
      <c r="J54" s="83">
        <f>SUM(J41:J53)</f>
        <v>0</v>
      </c>
      <c r="K54" s="83">
        <f>SUM(K41:K53)</f>
        <v>0</v>
      </c>
      <c r="L54" s="83">
        <f>SUM(L41:L53)</f>
        <v>0</v>
      </c>
      <c r="M54" s="83"/>
    </row>
    <row r="55" spans="1:13" hidden="1" x14ac:dyDescent="0.2">
      <c r="A55" s="6"/>
      <c r="B55" s="24"/>
      <c r="C55" s="5"/>
      <c r="D55" s="6"/>
      <c r="E55" s="5"/>
      <c r="F55" s="6"/>
      <c r="G55" s="5"/>
      <c r="H55" s="6"/>
      <c r="I55" s="6"/>
      <c r="J55" s="6"/>
      <c r="K55" s="6"/>
      <c r="L55" s="6"/>
      <c r="M55" s="6"/>
    </row>
    <row r="56" spans="1:13" ht="18" customHeight="1" x14ac:dyDescent="0.2">
      <c r="A56" s="86">
        <f>SUM(A41:A53)</f>
        <v>0</v>
      </c>
      <c r="B56" s="87"/>
      <c r="C56" s="88"/>
      <c r="D56" s="86">
        <f ca="1">SUM(D41:D56)</f>
        <v>0</v>
      </c>
      <c r="E56" s="88"/>
      <c r="F56" s="86"/>
      <c r="G56" s="88"/>
      <c r="H56" s="86"/>
      <c r="I56" s="86"/>
      <c r="J56" s="89">
        <f>SUM(J41:J54)</f>
        <v>0</v>
      </c>
      <c r="K56" s="89">
        <f ca="1">SUM(K41:K56)</f>
        <v>0</v>
      </c>
      <c r="L56" s="89">
        <f>SUM(L41:L54)</f>
        <v>0</v>
      </c>
      <c r="M56" s="86"/>
    </row>
    <row r="57" spans="1:13" ht="12.75" customHeight="1" x14ac:dyDescent="0.2"/>
    <row r="58" spans="1:13" ht="14.25" customHeight="1" x14ac:dyDescent="0.2"/>
  </sheetData>
  <mergeCells count="4">
    <mergeCell ref="A1:M1"/>
    <mergeCell ref="A2:M2"/>
    <mergeCell ref="A22:M22"/>
    <mergeCell ref="A39:M39"/>
  </mergeCells>
  <conditionalFormatting sqref="A4:A19 A24:A36 A41:A53">
    <cfRule type="cellIs" dxfId="3" priority="2" operator="equal">
      <formula>1</formula>
    </cfRule>
    <cfRule type="cellIs" dxfId="2" priority="3" operator="lessThan">
      <formula>1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4"/>
  <sheetViews>
    <sheetView tabSelected="1" topLeftCell="A46" workbookViewId="0">
      <selection activeCell="D65" sqref="D65"/>
    </sheetView>
  </sheetViews>
  <sheetFormatPr baseColWidth="10" defaultColWidth="13.140625" defaultRowHeight="12.75" x14ac:dyDescent="0.2"/>
  <cols>
    <col min="1" max="1" width="10.42578125" style="2" customWidth="1"/>
    <col min="2" max="2" width="10.42578125" customWidth="1"/>
    <col min="3" max="3" width="34.140625" customWidth="1"/>
    <col min="4" max="4" width="9.42578125" style="1" customWidth="1"/>
    <col min="5" max="5" width="20.7109375" customWidth="1"/>
    <col min="6" max="6" width="17.85546875" style="1" customWidth="1"/>
    <col min="7" max="7" width="20" customWidth="1"/>
    <col min="8" max="8" width="17.85546875" customWidth="1"/>
    <col min="9" max="9" width="43.28515625" style="23" customWidth="1"/>
    <col min="10" max="10" width="4.7109375" customWidth="1"/>
    <col min="11" max="11" width="11.5703125" customWidth="1"/>
    <col min="12" max="13" width="2.5703125" customWidth="1"/>
    <col min="14" max="14" width="4.42578125" customWidth="1"/>
    <col min="15" max="15" width="20.5703125" customWidth="1"/>
  </cols>
  <sheetData>
    <row r="1" spans="1:13" ht="25.5" x14ac:dyDescent="0.35">
      <c r="A1" s="205" t="s">
        <v>0</v>
      </c>
      <c r="B1" s="205"/>
      <c r="C1" s="205"/>
      <c r="D1" s="205"/>
      <c r="E1" s="205"/>
      <c r="F1" s="205"/>
      <c r="G1" s="205"/>
      <c r="H1" s="205"/>
      <c r="I1" s="205"/>
    </row>
    <row r="2" spans="1:13" ht="25.5" x14ac:dyDescent="0.35">
      <c r="A2" s="206" t="str">
        <f>'Niveau 1'!A2</f>
        <v>T1 Saison 2025-2026</v>
      </c>
      <c r="B2" s="206"/>
      <c r="C2" s="206"/>
      <c r="D2" s="206"/>
      <c r="E2" s="206"/>
      <c r="F2" s="206"/>
      <c r="G2" s="206"/>
      <c r="H2" s="206"/>
      <c r="I2" s="206" t="str">
        <f>'Niveau 1'!M3</f>
        <v>Commentaire</v>
      </c>
    </row>
    <row r="3" spans="1:13" x14ac:dyDescent="0.2">
      <c r="A3" s="6" t="s">
        <v>1</v>
      </c>
      <c r="B3" s="24" t="str">
        <f>'Niveau 1'!B3</f>
        <v>Date</v>
      </c>
      <c r="C3" s="5" t="str">
        <f>'Niveau 1'!C3</f>
        <v>Lieu de la mission</v>
      </c>
      <c r="D3" s="6" t="str">
        <f>'Niveau 1'!D3</f>
        <v>Trajet A/R</v>
      </c>
      <c r="E3" s="5" t="str">
        <f>'Niveau 1'!E3</f>
        <v>Animateur n°1</v>
      </c>
      <c r="F3" s="6" t="str">
        <f>'Niveau 1'!F3</f>
        <v>Véhicule Animateur 1</v>
      </c>
      <c r="G3" s="5" t="s">
        <v>7</v>
      </c>
      <c r="H3" s="5" t="str">
        <f>'Niveau 1'!I3</f>
        <v>Animateur n°3</v>
      </c>
      <c r="I3" s="21" t="s">
        <v>13</v>
      </c>
    </row>
    <row r="4" spans="1:13" x14ac:dyDescent="0.2">
      <c r="A4" s="7">
        <v>1</v>
      </c>
      <c r="B4" s="4">
        <v>45901</v>
      </c>
      <c r="C4" s="14" t="s">
        <v>40</v>
      </c>
      <c r="D4" s="6">
        <v>24</v>
      </c>
      <c r="E4" s="5" t="s">
        <v>41</v>
      </c>
      <c r="F4" s="6" t="s">
        <v>42</v>
      </c>
      <c r="G4" s="5" t="s">
        <v>43</v>
      </c>
      <c r="H4" s="5" t="s">
        <v>44</v>
      </c>
      <c r="I4" s="21" t="s">
        <v>45</v>
      </c>
    </row>
    <row r="5" spans="1:13" x14ac:dyDescent="0.2">
      <c r="A5" s="7">
        <v>1</v>
      </c>
      <c r="B5" s="129">
        <v>45901</v>
      </c>
      <c r="C5" s="130" t="s">
        <v>46</v>
      </c>
      <c r="D5" s="131">
        <v>36</v>
      </c>
      <c r="E5" s="130" t="s">
        <v>47</v>
      </c>
      <c r="F5" s="131" t="s">
        <v>48</v>
      </c>
      <c r="G5" s="133" t="s">
        <v>49</v>
      </c>
      <c r="H5" s="130" t="s">
        <v>51</v>
      </c>
      <c r="I5" s="130" t="s">
        <v>45</v>
      </c>
      <c r="J5" s="128"/>
      <c r="K5" s="128"/>
      <c r="L5" s="128"/>
      <c r="M5" s="128"/>
    </row>
    <row r="6" spans="1:13" x14ac:dyDescent="0.2">
      <c r="A6" s="7">
        <v>1</v>
      </c>
      <c r="B6" s="129">
        <v>45902</v>
      </c>
      <c r="C6" s="130" t="s">
        <v>52</v>
      </c>
      <c r="D6" s="131">
        <v>96</v>
      </c>
      <c r="E6" s="130" t="s">
        <v>53</v>
      </c>
      <c r="F6" s="131" t="s">
        <v>48</v>
      </c>
      <c r="G6" s="133" t="s">
        <v>54</v>
      </c>
      <c r="H6" s="130" t="s">
        <v>50</v>
      </c>
      <c r="I6" s="130" t="s">
        <v>45</v>
      </c>
      <c r="J6" s="128"/>
      <c r="K6" s="128"/>
      <c r="L6" s="128"/>
      <c r="M6" s="128"/>
    </row>
    <row r="7" spans="1:13" x14ac:dyDescent="0.2">
      <c r="A7" s="7">
        <v>1</v>
      </c>
      <c r="B7" s="129">
        <v>45911</v>
      </c>
      <c r="C7" s="130" t="s">
        <v>60</v>
      </c>
      <c r="D7" s="131">
        <v>46</v>
      </c>
      <c r="E7" s="130" t="s">
        <v>41</v>
      </c>
      <c r="F7" s="131" t="s">
        <v>48</v>
      </c>
      <c r="G7" s="133" t="s">
        <v>50</v>
      </c>
      <c r="H7" s="130" t="s">
        <v>50</v>
      </c>
      <c r="I7" s="130" t="s">
        <v>45</v>
      </c>
      <c r="J7" s="132"/>
      <c r="K7" s="132"/>
      <c r="L7" s="132"/>
      <c r="M7" s="128"/>
    </row>
    <row r="8" spans="1:13" ht="15" customHeight="1" x14ac:dyDescent="0.2">
      <c r="A8" s="7">
        <v>1</v>
      </c>
      <c r="B8" s="129">
        <v>45915</v>
      </c>
      <c r="C8" s="130" t="s">
        <v>67</v>
      </c>
      <c r="D8" s="131">
        <v>24</v>
      </c>
      <c r="E8" s="130" t="s">
        <v>55</v>
      </c>
      <c r="F8" s="131" t="s">
        <v>62</v>
      </c>
      <c r="G8" s="130" t="s">
        <v>50</v>
      </c>
      <c r="H8" s="130" t="s">
        <v>50</v>
      </c>
      <c r="I8" s="130" t="s">
        <v>45</v>
      </c>
      <c r="J8" s="128"/>
      <c r="K8" s="128"/>
      <c r="L8" s="128"/>
      <c r="M8" s="128"/>
    </row>
    <row r="9" spans="1:13" x14ac:dyDescent="0.2">
      <c r="A9" s="7">
        <v>1</v>
      </c>
      <c r="B9" s="129">
        <v>45914</v>
      </c>
      <c r="C9" s="130" t="s">
        <v>68</v>
      </c>
      <c r="D9" s="131">
        <v>36</v>
      </c>
      <c r="E9" s="130" t="s">
        <v>41</v>
      </c>
      <c r="F9" s="131" t="s">
        <v>48</v>
      </c>
      <c r="G9" s="130" t="s">
        <v>50</v>
      </c>
      <c r="H9" s="130" t="s">
        <v>50</v>
      </c>
      <c r="I9" s="130" t="s">
        <v>45</v>
      </c>
      <c r="J9" s="128"/>
      <c r="K9" s="128"/>
      <c r="L9" s="128"/>
      <c r="M9" s="128"/>
    </row>
    <row r="10" spans="1:13" x14ac:dyDescent="0.2">
      <c r="A10" s="7">
        <v>1</v>
      </c>
      <c r="B10" s="129">
        <v>45916</v>
      </c>
      <c r="C10" s="130" t="s">
        <v>74</v>
      </c>
      <c r="D10" s="131">
        <v>102</v>
      </c>
      <c r="E10" s="130" t="s">
        <v>64</v>
      </c>
      <c r="F10" s="131" t="s">
        <v>62</v>
      </c>
      <c r="G10" s="130" t="s">
        <v>73</v>
      </c>
      <c r="H10" s="130" t="s">
        <v>50</v>
      </c>
      <c r="I10" s="130" t="s">
        <v>75</v>
      </c>
      <c r="J10" s="128"/>
      <c r="K10" s="128"/>
      <c r="L10" s="128"/>
    </row>
    <row r="11" spans="1:13" x14ac:dyDescent="0.2">
      <c r="A11" s="7">
        <v>1</v>
      </c>
      <c r="B11" s="129">
        <v>45922</v>
      </c>
      <c r="C11" s="130" t="s">
        <v>46</v>
      </c>
      <c r="D11" s="131">
        <v>40</v>
      </c>
      <c r="E11" s="130" t="s">
        <v>49</v>
      </c>
      <c r="F11" s="131" t="s">
        <v>50</v>
      </c>
      <c r="G11" s="130" t="s">
        <v>47</v>
      </c>
      <c r="H11" s="130" t="s">
        <v>48</v>
      </c>
      <c r="I11" s="130" t="s">
        <v>81</v>
      </c>
      <c r="J11" s="128"/>
      <c r="K11" s="128"/>
      <c r="L11" s="128"/>
    </row>
    <row r="12" spans="1:13" x14ac:dyDescent="0.2">
      <c r="A12" s="7">
        <v>1</v>
      </c>
      <c r="B12" s="24">
        <v>45925</v>
      </c>
      <c r="C12" s="130" t="s">
        <v>85</v>
      </c>
      <c r="D12" s="131">
        <v>22</v>
      </c>
      <c r="E12" s="130" t="s">
        <v>41</v>
      </c>
      <c r="F12" s="131" t="s">
        <v>48</v>
      </c>
      <c r="G12" s="130" t="s">
        <v>50</v>
      </c>
      <c r="H12" s="130" t="s">
        <v>50</v>
      </c>
      <c r="I12" s="130" t="s">
        <v>45</v>
      </c>
      <c r="J12" s="128"/>
      <c r="K12" s="128"/>
      <c r="L12" s="128"/>
    </row>
    <row r="13" spans="1:13" x14ac:dyDescent="0.2">
      <c r="A13" s="7">
        <v>1</v>
      </c>
      <c r="B13" s="129">
        <v>45925</v>
      </c>
      <c r="C13" s="130" t="s">
        <v>86</v>
      </c>
      <c r="D13" s="131">
        <v>114</v>
      </c>
      <c r="E13" s="130" t="s">
        <v>49</v>
      </c>
      <c r="F13" s="131" t="s">
        <v>50</v>
      </c>
      <c r="G13" s="130" t="s">
        <v>47</v>
      </c>
      <c r="H13" s="130" t="s">
        <v>48</v>
      </c>
      <c r="I13" s="130" t="s">
        <v>45</v>
      </c>
      <c r="J13" s="128"/>
      <c r="K13" s="128"/>
      <c r="L13" s="128"/>
    </row>
    <row r="14" spans="1:13" x14ac:dyDescent="0.2">
      <c r="A14" s="7">
        <v>1</v>
      </c>
      <c r="B14" s="129">
        <v>45929</v>
      </c>
      <c r="C14" s="130" t="s">
        <v>125</v>
      </c>
      <c r="D14" s="131">
        <v>90</v>
      </c>
      <c r="E14" s="130" t="s">
        <v>112</v>
      </c>
      <c r="F14" s="131" t="s">
        <v>62</v>
      </c>
      <c r="G14" s="130" t="s">
        <v>116</v>
      </c>
      <c r="H14" s="130" t="s">
        <v>50</v>
      </c>
      <c r="I14" s="130" t="s">
        <v>117</v>
      </c>
      <c r="J14" s="128"/>
      <c r="K14" s="128"/>
      <c r="L14" s="128"/>
    </row>
    <row r="15" spans="1:13" x14ac:dyDescent="0.2">
      <c r="A15" s="7">
        <v>1</v>
      </c>
      <c r="B15" s="129">
        <v>45930</v>
      </c>
      <c r="C15" s="130" t="s">
        <v>102</v>
      </c>
      <c r="D15" s="131">
        <v>130</v>
      </c>
      <c r="E15" s="130" t="s">
        <v>87</v>
      </c>
      <c r="F15" s="131" t="s">
        <v>48</v>
      </c>
      <c r="G15" s="130" t="s">
        <v>49</v>
      </c>
      <c r="H15" s="130" t="s">
        <v>50</v>
      </c>
      <c r="I15" s="130" t="s">
        <v>45</v>
      </c>
      <c r="J15" s="128"/>
      <c r="K15" s="128"/>
      <c r="L15" s="128"/>
    </row>
    <row r="16" spans="1:13" x14ac:dyDescent="0.2">
      <c r="A16" s="7">
        <v>1</v>
      </c>
      <c r="B16" s="129">
        <v>45929</v>
      </c>
      <c r="C16" s="130" t="s">
        <v>103</v>
      </c>
      <c r="D16" s="131">
        <v>50</v>
      </c>
      <c r="E16" s="130" t="s">
        <v>55</v>
      </c>
      <c r="F16" s="131" t="s">
        <v>62</v>
      </c>
      <c r="G16" s="130" t="s">
        <v>50</v>
      </c>
      <c r="H16" s="130" t="s">
        <v>50</v>
      </c>
      <c r="I16" s="130" t="s">
        <v>45</v>
      </c>
      <c r="J16" s="128"/>
      <c r="K16" s="128"/>
      <c r="L16" s="128"/>
    </row>
    <row r="17" spans="1:14" x14ac:dyDescent="0.2">
      <c r="A17" s="7">
        <v>1</v>
      </c>
      <c r="B17" s="147">
        <v>45931</v>
      </c>
      <c r="C17" s="130" t="s">
        <v>220</v>
      </c>
      <c r="D17" s="131">
        <v>128</v>
      </c>
      <c r="E17" s="130" t="s">
        <v>150</v>
      </c>
      <c r="F17" s="131" t="s">
        <v>48</v>
      </c>
      <c r="G17" s="130" t="s">
        <v>123</v>
      </c>
      <c r="H17" s="130" t="s">
        <v>50</v>
      </c>
      <c r="I17" s="130" t="s">
        <v>124</v>
      </c>
      <c r="J17" s="128"/>
      <c r="K17" s="128"/>
      <c r="L17" s="128"/>
    </row>
    <row r="18" spans="1:14" x14ac:dyDescent="0.2">
      <c r="A18" s="7">
        <v>1</v>
      </c>
      <c r="B18" s="129">
        <v>45932</v>
      </c>
      <c r="C18" s="130" t="s">
        <v>104</v>
      </c>
      <c r="D18" s="131">
        <v>50</v>
      </c>
      <c r="E18" s="130" t="s">
        <v>41</v>
      </c>
      <c r="F18" s="131" t="s">
        <v>48</v>
      </c>
      <c r="G18" s="130" t="s">
        <v>50</v>
      </c>
      <c r="H18" s="130" t="s">
        <v>50</v>
      </c>
      <c r="I18" s="130" t="s">
        <v>45</v>
      </c>
      <c r="J18" s="128"/>
      <c r="K18" s="128"/>
      <c r="L18" s="128"/>
    </row>
    <row r="19" spans="1:14" x14ac:dyDescent="0.2">
      <c r="A19" s="7">
        <v>1</v>
      </c>
      <c r="B19" s="129">
        <v>45935</v>
      </c>
      <c r="C19" s="130" t="s">
        <v>115</v>
      </c>
      <c r="D19" s="131">
        <v>120</v>
      </c>
      <c r="E19" s="130" t="s">
        <v>87</v>
      </c>
      <c r="F19" s="131" t="s">
        <v>48</v>
      </c>
      <c r="G19" s="130" t="s">
        <v>137</v>
      </c>
      <c r="H19" s="130" t="s">
        <v>50</v>
      </c>
      <c r="I19" s="130" t="s">
        <v>45</v>
      </c>
      <c r="J19" s="128"/>
      <c r="K19" s="128"/>
      <c r="L19" s="128"/>
    </row>
    <row r="20" spans="1:14" x14ac:dyDescent="0.2">
      <c r="A20" s="7">
        <v>1</v>
      </c>
      <c r="B20" s="129">
        <v>45942</v>
      </c>
      <c r="C20" s="130" t="s">
        <v>135</v>
      </c>
      <c r="D20" s="131">
        <v>140</v>
      </c>
      <c r="E20" s="130" t="s">
        <v>87</v>
      </c>
      <c r="F20" s="131" t="s">
        <v>48</v>
      </c>
      <c r="G20" s="130" t="s">
        <v>136</v>
      </c>
      <c r="H20" s="130" t="s">
        <v>50</v>
      </c>
      <c r="I20" s="130" t="s">
        <v>45</v>
      </c>
      <c r="J20" s="128"/>
      <c r="K20" s="128"/>
      <c r="L20" s="128"/>
    </row>
    <row r="21" spans="1:14" x14ac:dyDescent="0.2">
      <c r="A21" s="7">
        <v>1</v>
      </c>
      <c r="B21" s="129">
        <v>45947</v>
      </c>
      <c r="C21" s="130" t="s">
        <v>147</v>
      </c>
      <c r="D21" s="131">
        <v>128</v>
      </c>
      <c r="E21" s="130" t="s">
        <v>112</v>
      </c>
      <c r="F21" s="131" t="s">
        <v>62</v>
      </c>
      <c r="G21" s="130" t="s">
        <v>148</v>
      </c>
      <c r="H21" s="130" t="s">
        <v>50</v>
      </c>
      <c r="I21" s="130" t="s">
        <v>149</v>
      </c>
      <c r="J21" s="128"/>
      <c r="K21" s="128"/>
      <c r="L21" s="128"/>
    </row>
    <row r="22" spans="1:14" x14ac:dyDescent="0.2">
      <c r="A22" s="7">
        <v>1</v>
      </c>
      <c r="B22" s="147">
        <v>45952</v>
      </c>
      <c r="C22" s="130" t="s">
        <v>161</v>
      </c>
      <c r="D22" s="131">
        <v>8</v>
      </c>
      <c r="E22" s="130" t="s">
        <v>41</v>
      </c>
      <c r="F22" s="131" t="s">
        <v>48</v>
      </c>
      <c r="G22" s="130" t="s">
        <v>50</v>
      </c>
      <c r="H22" s="130" t="s">
        <v>50</v>
      </c>
      <c r="I22" s="130" t="s">
        <v>162</v>
      </c>
      <c r="J22" s="128"/>
      <c r="K22" s="132"/>
      <c r="L22" s="132"/>
    </row>
    <row r="23" spans="1:14" x14ac:dyDescent="0.2">
      <c r="A23" s="7">
        <v>1</v>
      </c>
      <c r="B23" s="162">
        <v>45956</v>
      </c>
      <c r="C23" s="130" t="s">
        <v>199</v>
      </c>
      <c r="D23" s="131">
        <v>54</v>
      </c>
      <c r="E23" s="130" t="s">
        <v>55</v>
      </c>
      <c r="F23" s="131" t="s">
        <v>62</v>
      </c>
      <c r="G23" s="130" t="s">
        <v>50</v>
      </c>
      <c r="H23" s="130" t="s">
        <v>50</v>
      </c>
      <c r="I23" s="130" t="s">
        <v>45</v>
      </c>
      <c r="J23" s="128"/>
      <c r="K23" s="132"/>
      <c r="L23" s="132"/>
    </row>
    <row r="24" spans="1:14" x14ac:dyDescent="0.2">
      <c r="A24" s="7">
        <v>1</v>
      </c>
      <c r="B24" s="147">
        <v>45958</v>
      </c>
      <c r="C24" s="130" t="s">
        <v>163</v>
      </c>
      <c r="D24" s="131">
        <v>104</v>
      </c>
      <c r="E24" s="130" t="s">
        <v>164</v>
      </c>
      <c r="F24" s="131" t="s">
        <v>48</v>
      </c>
      <c r="G24" s="130" t="s">
        <v>54</v>
      </c>
      <c r="H24" s="130" t="s">
        <v>49</v>
      </c>
      <c r="I24" s="130" t="s">
        <v>45</v>
      </c>
      <c r="J24" s="132"/>
      <c r="K24" s="132"/>
      <c r="L24" s="132"/>
    </row>
    <row r="25" spans="1:14" x14ac:dyDescent="0.2">
      <c r="A25" s="7">
        <v>1</v>
      </c>
      <c r="B25" s="155">
        <v>45958</v>
      </c>
      <c r="C25" s="133" t="s">
        <v>165</v>
      </c>
      <c r="D25" s="131">
        <v>80</v>
      </c>
      <c r="E25" s="133" t="s">
        <v>64</v>
      </c>
      <c r="F25" s="131" t="s">
        <v>62</v>
      </c>
      <c r="G25" s="133" t="s">
        <v>167</v>
      </c>
      <c r="H25" s="133" t="s">
        <v>116</v>
      </c>
      <c r="I25" s="133" t="s">
        <v>166</v>
      </c>
      <c r="J25" s="128"/>
      <c r="K25" s="128"/>
      <c r="L25" s="128"/>
    </row>
    <row r="26" spans="1:14" x14ac:dyDescent="0.2">
      <c r="A26" s="7">
        <v>1</v>
      </c>
      <c r="B26" s="155">
        <v>45960</v>
      </c>
      <c r="C26" s="133" t="s">
        <v>168</v>
      </c>
      <c r="D26" s="131">
        <v>82</v>
      </c>
      <c r="E26" s="133" t="s">
        <v>112</v>
      </c>
      <c r="F26" s="131" t="s">
        <v>62</v>
      </c>
      <c r="G26" s="133" t="s">
        <v>51</v>
      </c>
      <c r="H26" s="133" t="s">
        <v>50</v>
      </c>
      <c r="I26" s="133" t="s">
        <v>169</v>
      </c>
      <c r="J26" s="128"/>
      <c r="K26" s="128"/>
      <c r="L26" s="128"/>
    </row>
    <row r="27" spans="1:14" x14ac:dyDescent="0.2">
      <c r="A27" s="7">
        <v>1</v>
      </c>
      <c r="B27" s="155">
        <v>45964</v>
      </c>
      <c r="C27" s="133" t="s">
        <v>171</v>
      </c>
      <c r="D27" s="131">
        <v>82</v>
      </c>
      <c r="E27" s="133" t="s">
        <v>112</v>
      </c>
      <c r="F27" s="131" t="s">
        <v>62</v>
      </c>
      <c r="G27" s="133" t="s">
        <v>116</v>
      </c>
      <c r="H27" s="133" t="s">
        <v>50</v>
      </c>
      <c r="I27" s="133" t="s">
        <v>170</v>
      </c>
      <c r="J27" s="128"/>
      <c r="K27" s="128"/>
      <c r="L27" s="128"/>
    </row>
    <row r="28" spans="1:14" x14ac:dyDescent="0.2">
      <c r="A28" s="7">
        <v>1</v>
      </c>
      <c r="B28" s="155">
        <v>45970</v>
      </c>
      <c r="C28" s="133" t="s">
        <v>172</v>
      </c>
      <c r="D28" s="131">
        <v>100</v>
      </c>
      <c r="E28" s="133" t="s">
        <v>87</v>
      </c>
      <c r="F28" s="131" t="s">
        <v>48</v>
      </c>
      <c r="G28" s="133" t="s">
        <v>173</v>
      </c>
      <c r="H28" s="133" t="s">
        <v>50</v>
      </c>
      <c r="I28" s="130" t="s">
        <v>45</v>
      </c>
      <c r="J28" s="132"/>
      <c r="K28" s="128"/>
      <c r="L28" s="128"/>
    </row>
    <row r="29" spans="1:14" x14ac:dyDescent="0.2">
      <c r="A29" s="7">
        <v>1</v>
      </c>
      <c r="B29" s="129">
        <v>45971</v>
      </c>
      <c r="C29" s="130" t="s">
        <v>174</v>
      </c>
      <c r="D29" s="131">
        <v>80</v>
      </c>
      <c r="E29" s="130" t="s">
        <v>47</v>
      </c>
      <c r="F29" s="131" t="s">
        <v>48</v>
      </c>
      <c r="G29" s="130" t="s">
        <v>49</v>
      </c>
      <c r="H29" s="130" t="s">
        <v>50</v>
      </c>
      <c r="I29" s="130" t="s">
        <v>175</v>
      </c>
      <c r="J29" s="128"/>
      <c r="K29" s="128"/>
      <c r="L29" s="128"/>
    </row>
    <row r="30" spans="1:14" x14ac:dyDescent="0.2">
      <c r="A30" s="7">
        <v>1</v>
      </c>
      <c r="B30" s="129">
        <v>45972</v>
      </c>
      <c r="C30" s="130" t="s">
        <v>180</v>
      </c>
      <c r="D30" s="131">
        <v>40</v>
      </c>
      <c r="E30" s="130" t="s">
        <v>47</v>
      </c>
      <c r="F30" s="131" t="s">
        <v>48</v>
      </c>
      <c r="G30" s="130" t="s">
        <v>51</v>
      </c>
      <c r="H30" s="130" t="s">
        <v>50</v>
      </c>
      <c r="I30" s="130" t="s">
        <v>181</v>
      </c>
      <c r="J30" s="132"/>
      <c r="K30" s="132"/>
      <c r="L30" s="132"/>
      <c r="N30" s="128"/>
    </row>
    <row r="31" spans="1:14" ht="25.5" x14ac:dyDescent="0.2">
      <c r="A31" s="7">
        <v>1</v>
      </c>
      <c r="B31" s="129">
        <v>45977</v>
      </c>
      <c r="C31" s="130" t="s">
        <v>188</v>
      </c>
      <c r="D31" s="131">
        <v>86</v>
      </c>
      <c r="E31" s="130" t="s">
        <v>92</v>
      </c>
      <c r="F31" s="131" t="s">
        <v>48</v>
      </c>
      <c r="G31" s="130" t="s">
        <v>92</v>
      </c>
      <c r="H31" s="130" t="s">
        <v>48</v>
      </c>
      <c r="I31" s="130" t="s">
        <v>189</v>
      </c>
      <c r="J31" s="128"/>
      <c r="K31" s="128"/>
      <c r="L31" s="128"/>
    </row>
    <row r="32" spans="1:14" x14ac:dyDescent="0.2">
      <c r="A32" s="7">
        <v>1</v>
      </c>
      <c r="B32" s="129">
        <v>45978</v>
      </c>
      <c r="C32" s="130" t="s">
        <v>191</v>
      </c>
      <c r="D32" s="131">
        <v>70</v>
      </c>
      <c r="E32" s="130" t="s">
        <v>87</v>
      </c>
      <c r="F32" s="131" t="s">
        <v>48</v>
      </c>
      <c r="G32" s="130" t="s">
        <v>190</v>
      </c>
      <c r="H32" s="130" t="s">
        <v>50</v>
      </c>
      <c r="I32" s="130" t="s">
        <v>45</v>
      </c>
      <c r="J32" s="128"/>
      <c r="K32" s="128"/>
      <c r="L32" s="128"/>
    </row>
    <row r="33" spans="1:12" x14ac:dyDescent="0.2">
      <c r="A33" s="7">
        <v>1</v>
      </c>
      <c r="B33" s="129">
        <v>45982</v>
      </c>
      <c r="C33" s="130" t="s">
        <v>140</v>
      </c>
      <c r="D33" s="131">
        <v>86</v>
      </c>
      <c r="E33" s="130" t="s">
        <v>112</v>
      </c>
      <c r="F33" s="130" t="s">
        <v>62</v>
      </c>
      <c r="G33" s="130" t="s">
        <v>116</v>
      </c>
      <c r="H33" s="130" t="s">
        <v>50</v>
      </c>
      <c r="I33" s="130" t="s">
        <v>202</v>
      </c>
      <c r="J33" s="128"/>
      <c r="K33" s="128"/>
      <c r="L33" s="128"/>
    </row>
    <row r="34" spans="1:12" x14ac:dyDescent="0.2">
      <c r="A34" s="6">
        <v>1</v>
      </c>
      <c r="B34" s="129">
        <v>45990</v>
      </c>
      <c r="C34" s="130" t="s">
        <v>208</v>
      </c>
      <c r="D34" s="131">
        <v>128</v>
      </c>
      <c r="E34" s="130" t="s">
        <v>112</v>
      </c>
      <c r="F34" s="130" t="s">
        <v>62</v>
      </c>
      <c r="G34" s="130" t="s">
        <v>130</v>
      </c>
      <c r="H34" s="130" t="s">
        <v>50</v>
      </c>
      <c r="I34" s="130" t="s">
        <v>209</v>
      </c>
      <c r="J34" s="128"/>
      <c r="K34" s="128"/>
      <c r="L34" s="128"/>
    </row>
    <row r="35" spans="1:12" x14ac:dyDescent="0.2">
      <c r="A35" s="6">
        <v>1</v>
      </c>
      <c r="B35" s="129">
        <v>45996</v>
      </c>
      <c r="C35" s="130" t="s">
        <v>46</v>
      </c>
      <c r="D35" s="131">
        <v>40</v>
      </c>
      <c r="E35" s="130" t="s">
        <v>41</v>
      </c>
      <c r="F35" s="130" t="s">
        <v>48</v>
      </c>
      <c r="G35" s="130" t="s">
        <v>50</v>
      </c>
      <c r="H35" s="130" t="s">
        <v>50</v>
      </c>
      <c r="I35" s="130" t="s">
        <v>45</v>
      </c>
      <c r="J35" s="128"/>
      <c r="K35" s="128"/>
      <c r="L35" s="128"/>
    </row>
    <row r="36" spans="1:12" x14ac:dyDescent="0.2">
      <c r="A36" s="6">
        <v>1</v>
      </c>
      <c r="B36" s="129">
        <v>46019</v>
      </c>
      <c r="C36" s="130" t="s">
        <v>228</v>
      </c>
      <c r="D36" s="131">
        <v>110</v>
      </c>
      <c r="E36" s="130" t="s">
        <v>47</v>
      </c>
      <c r="F36" s="130" t="s">
        <v>48</v>
      </c>
      <c r="G36" s="130" t="s">
        <v>49</v>
      </c>
      <c r="H36" s="130" t="s">
        <v>50</v>
      </c>
      <c r="I36" s="130" t="s">
        <v>45</v>
      </c>
      <c r="J36" s="132"/>
      <c r="K36" s="132"/>
      <c r="L36" s="132"/>
    </row>
    <row r="37" spans="1:12" x14ac:dyDescent="0.2">
      <c r="A37" s="6">
        <v>1</v>
      </c>
      <c r="B37" s="129">
        <v>46021</v>
      </c>
      <c r="C37" s="130" t="s">
        <v>229</v>
      </c>
      <c r="D37" s="131">
        <v>16</v>
      </c>
      <c r="E37" s="130" t="s">
        <v>112</v>
      </c>
      <c r="F37" s="130" t="s">
        <v>62</v>
      </c>
      <c r="G37" s="130" t="s">
        <v>230</v>
      </c>
      <c r="H37" s="130" t="s">
        <v>48</v>
      </c>
      <c r="I37" s="130" t="s">
        <v>45</v>
      </c>
      <c r="J37" s="128"/>
      <c r="K37" s="128"/>
      <c r="L37" s="128"/>
    </row>
    <row r="38" spans="1:12" x14ac:dyDescent="0.2">
      <c r="A38" s="6">
        <v>1</v>
      </c>
      <c r="B38" s="129">
        <v>46021</v>
      </c>
      <c r="C38" s="130" t="s">
        <v>231</v>
      </c>
      <c r="D38" s="131">
        <v>64</v>
      </c>
      <c r="E38" s="130" t="s">
        <v>112</v>
      </c>
      <c r="F38" s="130" t="s">
        <v>62</v>
      </c>
      <c r="G38" s="130" t="s">
        <v>230</v>
      </c>
      <c r="H38" s="130" t="s">
        <v>50</v>
      </c>
      <c r="I38" s="130" t="s">
        <v>232</v>
      </c>
      <c r="J38" s="128"/>
      <c r="K38" s="128"/>
      <c r="L38" s="128"/>
    </row>
    <row r="39" spans="1:12" x14ac:dyDescent="0.2">
      <c r="A39" s="139">
        <f>SUM(A4:A38)</f>
        <v>35</v>
      </c>
      <c r="B39" s="136"/>
      <c r="C39" s="137"/>
      <c r="D39" s="139">
        <f>SUM(D4:D38)</f>
        <v>2606</v>
      </c>
      <c r="E39" s="137"/>
      <c r="F39" s="135"/>
      <c r="G39" s="137"/>
      <c r="H39" s="137"/>
      <c r="I39" s="138"/>
    </row>
    <row r="40" spans="1:12" x14ac:dyDescent="0.2">
      <c r="A40" s="1"/>
      <c r="B40" s="2"/>
    </row>
    <row r="41" spans="1:12" ht="25.5" x14ac:dyDescent="0.35">
      <c r="A41" s="206" t="str">
        <f>'Niveau 1'!A21</f>
        <v>T2 Saison 2025-2026</v>
      </c>
      <c r="B41" s="206"/>
      <c r="C41" s="206"/>
      <c r="D41" s="206"/>
      <c r="E41" s="206"/>
      <c r="F41" s="206"/>
      <c r="G41" s="206"/>
      <c r="H41" s="206"/>
      <c r="I41" s="206"/>
    </row>
    <row r="42" spans="1:12" x14ac:dyDescent="0.2">
      <c r="A42" s="6" t="str">
        <f t="shared" ref="A42:F42" si="0">A3</f>
        <v>Faite</v>
      </c>
      <c r="B42" s="24" t="str">
        <f t="shared" si="0"/>
        <v>Date</v>
      </c>
      <c r="C42" s="5" t="str">
        <f t="shared" si="0"/>
        <v>Lieu de la mission</v>
      </c>
      <c r="D42" s="6" t="str">
        <f t="shared" si="0"/>
        <v>Trajet A/R</v>
      </c>
      <c r="E42" s="5" t="str">
        <f t="shared" si="0"/>
        <v>Animateur n°1</v>
      </c>
      <c r="F42" s="6" t="str">
        <f t="shared" si="0"/>
        <v>Véhicule Animateur 1</v>
      </c>
      <c r="G42" s="5" t="s">
        <v>7</v>
      </c>
      <c r="H42" s="5" t="str">
        <f>H3</f>
        <v>Animateur n°3</v>
      </c>
      <c r="I42" s="21" t="str">
        <f>I2</f>
        <v>Commentaire</v>
      </c>
    </row>
    <row r="43" spans="1:12" x14ac:dyDescent="0.2">
      <c r="A43" s="7">
        <v>1</v>
      </c>
      <c r="B43" s="129">
        <v>46028</v>
      </c>
      <c r="C43" s="130" t="s">
        <v>237</v>
      </c>
      <c r="D43" s="131">
        <v>70</v>
      </c>
      <c r="E43" s="130" t="s">
        <v>47</v>
      </c>
      <c r="F43" s="130" t="s">
        <v>48</v>
      </c>
      <c r="G43" s="130" t="s">
        <v>51</v>
      </c>
      <c r="H43" s="130" t="s">
        <v>49</v>
      </c>
      <c r="I43" s="130" t="s">
        <v>45</v>
      </c>
      <c r="J43" s="128"/>
      <c r="K43" s="128"/>
      <c r="L43" s="128"/>
    </row>
    <row r="44" spans="1:12" x14ac:dyDescent="0.2">
      <c r="A44" s="7">
        <v>1</v>
      </c>
      <c r="B44" s="129">
        <v>46028</v>
      </c>
      <c r="C44" s="130" t="s">
        <v>238</v>
      </c>
      <c r="D44" s="131">
        <v>152</v>
      </c>
      <c r="E44" s="130" t="s">
        <v>112</v>
      </c>
      <c r="F44" s="130" t="s">
        <v>48</v>
      </c>
      <c r="G44" s="130" t="s">
        <v>111</v>
      </c>
      <c r="H44" s="130" t="s">
        <v>50</v>
      </c>
      <c r="I44" s="130" t="s">
        <v>239</v>
      </c>
      <c r="J44" s="128"/>
      <c r="K44" s="128"/>
      <c r="L44" s="128"/>
    </row>
    <row r="45" spans="1:12" x14ac:dyDescent="0.2">
      <c r="A45" s="7">
        <v>1</v>
      </c>
      <c r="B45" s="129">
        <v>46032</v>
      </c>
      <c r="C45" s="130" t="s">
        <v>243</v>
      </c>
      <c r="D45" s="131">
        <v>20</v>
      </c>
      <c r="E45" s="130" t="s">
        <v>55</v>
      </c>
      <c r="F45" s="130" t="s">
        <v>62</v>
      </c>
      <c r="G45" s="130" t="s">
        <v>241</v>
      </c>
      <c r="H45" s="130" t="s">
        <v>50</v>
      </c>
      <c r="I45" s="130" t="s">
        <v>45</v>
      </c>
      <c r="J45" s="128"/>
      <c r="K45" s="128"/>
      <c r="L45" s="128"/>
    </row>
    <row r="46" spans="1:12" x14ac:dyDescent="0.2">
      <c r="A46" s="7">
        <v>1</v>
      </c>
      <c r="B46" s="129">
        <v>46033</v>
      </c>
      <c r="C46" s="130" t="s">
        <v>249</v>
      </c>
      <c r="D46" s="131">
        <v>60</v>
      </c>
      <c r="E46" s="130" t="s">
        <v>47</v>
      </c>
      <c r="F46" s="130" t="s">
        <v>48</v>
      </c>
      <c r="G46" s="130" t="s">
        <v>49</v>
      </c>
      <c r="H46" s="130" t="s">
        <v>50</v>
      </c>
      <c r="I46" s="130" t="s">
        <v>250</v>
      </c>
      <c r="J46" s="128"/>
      <c r="K46" s="128"/>
      <c r="L46" s="128"/>
    </row>
    <row r="47" spans="1:12" x14ac:dyDescent="0.2">
      <c r="A47" s="7">
        <v>1</v>
      </c>
      <c r="B47" s="129">
        <v>46048</v>
      </c>
      <c r="C47" s="130" t="s">
        <v>260</v>
      </c>
      <c r="D47" s="131">
        <v>74</v>
      </c>
      <c r="E47" s="130" t="s">
        <v>112</v>
      </c>
      <c r="F47" s="130" t="s">
        <v>48</v>
      </c>
      <c r="G47" s="130" t="s">
        <v>223</v>
      </c>
      <c r="H47" s="130" t="s">
        <v>261</v>
      </c>
      <c r="I47" s="130" t="s">
        <v>262</v>
      </c>
      <c r="J47" s="128"/>
      <c r="K47" s="128"/>
      <c r="L47" s="128"/>
    </row>
    <row r="48" spans="1:12" x14ac:dyDescent="0.2">
      <c r="A48" s="7">
        <v>1</v>
      </c>
      <c r="B48" s="129">
        <v>46048</v>
      </c>
      <c r="C48" s="130" t="s">
        <v>266</v>
      </c>
      <c r="D48" s="131">
        <v>26</v>
      </c>
      <c r="E48" s="130" t="s">
        <v>107</v>
      </c>
      <c r="F48" s="130" t="s">
        <v>48</v>
      </c>
      <c r="G48" s="130" t="s">
        <v>267</v>
      </c>
      <c r="H48" s="130" t="s">
        <v>50</v>
      </c>
      <c r="I48" s="130" t="s">
        <v>45</v>
      </c>
      <c r="J48" s="128"/>
      <c r="K48" s="128"/>
      <c r="L48" s="128"/>
    </row>
    <row r="49" spans="1:12" x14ac:dyDescent="0.2">
      <c r="A49" s="7">
        <v>1</v>
      </c>
      <c r="B49" s="129">
        <v>46052</v>
      </c>
      <c r="C49" s="130" t="s">
        <v>268</v>
      </c>
      <c r="D49" s="131">
        <v>30</v>
      </c>
      <c r="E49" s="130" t="s">
        <v>55</v>
      </c>
      <c r="F49" s="130" t="s">
        <v>62</v>
      </c>
      <c r="G49" s="130">
        <v>0</v>
      </c>
      <c r="H49" s="130" t="s">
        <v>50</v>
      </c>
      <c r="I49" s="130" t="s">
        <v>45</v>
      </c>
      <c r="J49" s="128"/>
      <c r="K49" s="128"/>
      <c r="L49" s="128"/>
    </row>
    <row r="50" spans="1:12" x14ac:dyDescent="0.2">
      <c r="A50" s="7">
        <v>1</v>
      </c>
      <c r="B50" s="129">
        <v>46052</v>
      </c>
      <c r="C50" s="130" t="s">
        <v>270</v>
      </c>
      <c r="D50" s="131">
        <v>74</v>
      </c>
      <c r="E50" s="130" t="s">
        <v>112</v>
      </c>
      <c r="F50" s="130" t="s">
        <v>48</v>
      </c>
      <c r="G50" s="130" t="s">
        <v>50</v>
      </c>
      <c r="H50" s="130" t="s">
        <v>50</v>
      </c>
      <c r="I50" s="130" t="s">
        <v>269</v>
      </c>
      <c r="J50" s="128"/>
      <c r="K50" s="128"/>
      <c r="L50" s="128"/>
    </row>
    <row r="51" spans="1:12" x14ac:dyDescent="0.2">
      <c r="A51" s="7">
        <v>1</v>
      </c>
      <c r="B51" s="129">
        <v>46059</v>
      </c>
      <c r="C51" s="130" t="s">
        <v>172</v>
      </c>
      <c r="D51" s="131">
        <v>100</v>
      </c>
      <c r="E51" s="130" t="s">
        <v>54</v>
      </c>
      <c r="F51" s="130" t="s">
        <v>48</v>
      </c>
      <c r="G51" s="130" t="s">
        <v>137</v>
      </c>
      <c r="H51" s="130" t="s">
        <v>50</v>
      </c>
      <c r="I51" s="130" t="s">
        <v>206</v>
      </c>
      <c r="J51" s="128"/>
      <c r="K51" s="128"/>
      <c r="L51" s="128"/>
    </row>
    <row r="52" spans="1:12" x14ac:dyDescent="0.2">
      <c r="A52" s="7">
        <v>1</v>
      </c>
      <c r="B52" s="129">
        <v>46062</v>
      </c>
      <c r="C52" s="130" t="s">
        <v>275</v>
      </c>
      <c r="D52" s="131">
        <v>74</v>
      </c>
      <c r="E52" s="130" t="s">
        <v>112</v>
      </c>
      <c r="F52" s="130" t="s">
        <v>48</v>
      </c>
      <c r="G52" s="130">
        <v>0</v>
      </c>
      <c r="H52" s="130" t="s">
        <v>50</v>
      </c>
      <c r="I52" s="130" t="s">
        <v>276</v>
      </c>
      <c r="J52" s="128"/>
      <c r="K52" s="128"/>
      <c r="L52" s="128"/>
    </row>
    <row r="53" spans="1:12" x14ac:dyDescent="0.2">
      <c r="A53" s="7">
        <v>1</v>
      </c>
      <c r="B53" s="222">
        <v>46065</v>
      </c>
      <c r="C53" s="130" t="s">
        <v>278</v>
      </c>
      <c r="D53" s="131">
        <v>8</v>
      </c>
      <c r="E53" s="130" t="s">
        <v>47</v>
      </c>
      <c r="F53" s="130" t="s">
        <v>50</v>
      </c>
      <c r="G53" s="130" t="s">
        <v>272</v>
      </c>
      <c r="H53" s="130" t="s">
        <v>50</v>
      </c>
      <c r="I53" s="130" t="s">
        <v>279</v>
      </c>
      <c r="J53" s="128"/>
      <c r="K53" s="128"/>
      <c r="L53" s="128"/>
    </row>
    <row r="54" spans="1:12" x14ac:dyDescent="0.2">
      <c r="A54" s="7">
        <v>1</v>
      </c>
      <c r="B54" s="222">
        <v>46074</v>
      </c>
      <c r="C54" s="130" t="s">
        <v>289</v>
      </c>
      <c r="D54" s="131">
        <v>144</v>
      </c>
      <c r="E54" s="130" t="s">
        <v>112</v>
      </c>
      <c r="F54" s="130" t="s">
        <v>48</v>
      </c>
      <c r="G54" s="130" t="s">
        <v>130</v>
      </c>
      <c r="H54" s="130" t="s">
        <v>50</v>
      </c>
      <c r="I54" s="130" t="s">
        <v>290</v>
      </c>
      <c r="J54" s="128"/>
      <c r="K54" s="128"/>
      <c r="L54" s="128"/>
    </row>
    <row r="55" spans="1:12" x14ac:dyDescent="0.2">
      <c r="A55" s="7">
        <v>1</v>
      </c>
      <c r="B55" s="222">
        <v>46076</v>
      </c>
      <c r="C55" s="130" t="s">
        <v>285</v>
      </c>
      <c r="D55" s="131">
        <v>100</v>
      </c>
      <c r="E55" s="130" t="s">
        <v>47</v>
      </c>
      <c r="F55" s="130" t="s">
        <v>48</v>
      </c>
      <c r="G55" s="130" t="s">
        <v>49</v>
      </c>
      <c r="H55" s="130" t="s">
        <v>50</v>
      </c>
      <c r="I55" s="130" t="s">
        <v>286</v>
      </c>
      <c r="J55" s="128"/>
      <c r="K55" s="128"/>
      <c r="L55" s="128"/>
    </row>
    <row r="56" spans="1:12" x14ac:dyDescent="0.2">
      <c r="A56" s="7">
        <v>1</v>
      </c>
      <c r="B56" s="162">
        <v>46079</v>
      </c>
      <c r="C56" s="130" t="s">
        <v>306</v>
      </c>
      <c r="D56" s="131">
        <v>160</v>
      </c>
      <c r="E56" s="130" t="s">
        <v>307</v>
      </c>
      <c r="F56" s="130" t="s">
        <v>48</v>
      </c>
      <c r="G56" s="130" t="s">
        <v>308</v>
      </c>
      <c r="H56" s="130" t="s">
        <v>50</v>
      </c>
      <c r="I56" s="130" t="s">
        <v>45</v>
      </c>
      <c r="J56" s="132"/>
      <c r="K56" s="128"/>
      <c r="L56" s="132"/>
    </row>
    <row r="57" spans="1:12" x14ac:dyDescent="0.2">
      <c r="A57" s="7">
        <v>1</v>
      </c>
      <c r="B57" s="223">
        <v>46079</v>
      </c>
      <c r="C57" s="181" t="s">
        <v>292</v>
      </c>
      <c r="D57" s="182">
        <v>144</v>
      </c>
      <c r="E57" s="181" t="s">
        <v>112</v>
      </c>
      <c r="F57" s="181" t="s">
        <v>48</v>
      </c>
      <c r="G57" s="181"/>
      <c r="H57" s="181" t="s">
        <v>50</v>
      </c>
      <c r="I57" s="181" t="s">
        <v>291</v>
      </c>
      <c r="J57" s="180"/>
    </row>
    <row r="58" spans="1:12" x14ac:dyDescent="0.2">
      <c r="A58" s="7">
        <v>1</v>
      </c>
      <c r="B58" s="224">
        <v>46079</v>
      </c>
      <c r="C58" s="190" t="s">
        <v>302</v>
      </c>
      <c r="D58" s="191">
        <v>66</v>
      </c>
      <c r="E58" s="190" t="s">
        <v>139</v>
      </c>
      <c r="F58" s="190" t="s">
        <v>48</v>
      </c>
      <c r="G58" s="190" t="s">
        <v>139</v>
      </c>
      <c r="H58" s="190" t="s">
        <v>50</v>
      </c>
      <c r="I58" s="130" t="s">
        <v>45</v>
      </c>
      <c r="J58" s="196"/>
    </row>
    <row r="59" spans="1:12" x14ac:dyDescent="0.2">
      <c r="A59" s="7">
        <v>1</v>
      </c>
      <c r="B59" s="224">
        <v>46085</v>
      </c>
      <c r="C59" s="190" t="s">
        <v>303</v>
      </c>
      <c r="D59" s="191">
        <v>74</v>
      </c>
      <c r="E59" s="190" t="s">
        <v>47</v>
      </c>
      <c r="F59" s="190" t="s">
        <v>48</v>
      </c>
      <c r="G59" s="190" t="s">
        <v>51</v>
      </c>
      <c r="H59" s="190" t="s">
        <v>50</v>
      </c>
      <c r="I59" s="190" t="s">
        <v>45</v>
      </c>
    </row>
    <row r="60" spans="1:12" x14ac:dyDescent="0.2">
      <c r="A60" s="7">
        <v>1</v>
      </c>
      <c r="B60" s="197">
        <v>46085</v>
      </c>
      <c r="C60" s="198" t="s">
        <v>305</v>
      </c>
      <c r="D60" s="199">
        <v>148</v>
      </c>
      <c r="E60" s="198" t="s">
        <v>112</v>
      </c>
      <c r="F60" s="198" t="s">
        <v>48</v>
      </c>
      <c r="G60" s="198" t="s">
        <v>50</v>
      </c>
      <c r="H60" s="5" t="s">
        <v>50</v>
      </c>
      <c r="I60" s="198" t="s">
        <v>304</v>
      </c>
    </row>
    <row r="61" spans="1:12" x14ac:dyDescent="0.2">
      <c r="A61" s="7">
        <v>0</v>
      </c>
      <c r="B61" s="4"/>
      <c r="C61" s="27"/>
      <c r="D61" s="6"/>
      <c r="E61" s="5"/>
      <c r="F61" s="6"/>
      <c r="G61" s="14"/>
      <c r="H61" s="14"/>
      <c r="I61" s="25"/>
    </row>
    <row r="62" spans="1:12" x14ac:dyDescent="0.2">
      <c r="A62" s="7">
        <v>0</v>
      </c>
      <c r="B62" s="4"/>
      <c r="C62" s="27"/>
      <c r="D62" s="6"/>
      <c r="E62" s="5"/>
      <c r="F62" s="6"/>
      <c r="G62" s="14"/>
      <c r="H62" s="14"/>
      <c r="I62" s="25"/>
    </row>
    <row r="63" spans="1:12" x14ac:dyDescent="0.2">
      <c r="A63" s="7">
        <v>0</v>
      </c>
      <c r="B63" s="4"/>
      <c r="C63" s="27"/>
      <c r="D63" s="6"/>
      <c r="E63" s="14"/>
      <c r="F63" s="6"/>
      <c r="G63" s="5"/>
      <c r="H63" s="14"/>
      <c r="I63" s="25"/>
    </row>
    <row r="64" spans="1:12" x14ac:dyDescent="0.2">
      <c r="A64" s="7">
        <v>0</v>
      </c>
      <c r="B64" s="4"/>
      <c r="C64" s="27"/>
      <c r="D64" s="6"/>
      <c r="E64" s="5"/>
      <c r="F64" s="6"/>
      <c r="G64" s="14"/>
      <c r="H64" s="25"/>
      <c r="I64" s="25"/>
    </row>
    <row r="65" spans="1:9" x14ac:dyDescent="0.2">
      <c r="A65" s="7">
        <v>0</v>
      </c>
      <c r="B65" s="4"/>
      <c r="C65" s="27"/>
      <c r="D65" s="6"/>
      <c r="E65" s="5"/>
      <c r="F65" s="6"/>
      <c r="G65" s="14"/>
      <c r="H65" s="14"/>
      <c r="I65" s="25"/>
    </row>
    <row r="66" spans="1:9" x14ac:dyDescent="0.2">
      <c r="A66" s="7">
        <v>0</v>
      </c>
      <c r="B66" s="4"/>
      <c r="C66" s="27"/>
      <c r="D66" s="6"/>
      <c r="E66" s="5"/>
      <c r="F66" s="6"/>
      <c r="G66" s="14"/>
      <c r="H66" s="14"/>
      <c r="I66" s="25"/>
    </row>
    <row r="67" spans="1:9" x14ac:dyDescent="0.2">
      <c r="A67" s="7">
        <v>0</v>
      </c>
      <c r="B67" s="4"/>
      <c r="C67" s="27"/>
      <c r="D67" s="6"/>
      <c r="E67" s="5"/>
      <c r="F67" s="6"/>
      <c r="G67" s="14"/>
      <c r="H67" s="14"/>
      <c r="I67" s="25"/>
    </row>
    <row r="68" spans="1:9" x14ac:dyDescent="0.2">
      <c r="A68" s="7">
        <v>0</v>
      </c>
      <c r="B68" s="4"/>
      <c r="C68" s="27"/>
      <c r="D68" s="6"/>
      <c r="E68" s="14"/>
      <c r="F68" s="13"/>
      <c r="G68" s="14"/>
      <c r="H68" s="14"/>
      <c r="I68" s="26"/>
    </row>
    <row r="69" spans="1:9" x14ac:dyDescent="0.2">
      <c r="A69" s="7">
        <v>0</v>
      </c>
      <c r="B69" s="4"/>
      <c r="C69" s="27"/>
      <c r="D69" s="6"/>
      <c r="E69" s="14"/>
      <c r="F69" s="13"/>
      <c r="G69" s="14"/>
      <c r="H69" s="14"/>
      <c r="I69" s="26"/>
    </row>
    <row r="70" spans="1:9" x14ac:dyDescent="0.2">
      <c r="A70" s="7">
        <v>0</v>
      </c>
      <c r="B70" s="4"/>
      <c r="C70" s="27"/>
      <c r="D70" s="6"/>
      <c r="E70" s="14"/>
      <c r="F70" s="13"/>
      <c r="G70" s="14"/>
      <c r="H70" s="26"/>
      <c r="I70" s="5"/>
    </row>
    <row r="71" spans="1:9" x14ac:dyDescent="0.2">
      <c r="A71" s="7">
        <v>0</v>
      </c>
      <c r="B71" s="4"/>
      <c r="C71" s="27"/>
      <c r="D71" s="6"/>
      <c r="E71" s="14"/>
      <c r="F71" s="13"/>
      <c r="G71" s="14"/>
      <c r="H71" s="14"/>
      <c r="I71" s="25"/>
    </row>
    <row r="72" spans="1:9" x14ac:dyDescent="0.2">
      <c r="A72" s="7">
        <v>0</v>
      </c>
      <c r="B72" s="4"/>
      <c r="C72" s="27"/>
      <c r="D72" s="6"/>
      <c r="E72" s="14"/>
      <c r="F72" s="13"/>
      <c r="G72" s="14"/>
      <c r="H72" s="14"/>
      <c r="I72" s="5"/>
    </row>
    <row r="73" spans="1:9" x14ac:dyDescent="0.2">
      <c r="A73" s="7">
        <v>0</v>
      </c>
      <c r="B73" s="4"/>
      <c r="C73" s="27"/>
      <c r="D73" s="6"/>
      <c r="E73" s="14"/>
      <c r="F73" s="13"/>
      <c r="G73" s="14"/>
      <c r="H73" s="14"/>
      <c r="I73" s="26"/>
    </row>
    <row r="74" spans="1:9" x14ac:dyDescent="0.2">
      <c r="A74" s="139">
        <f>SUM(A43:A73)</f>
        <v>18</v>
      </c>
      <c r="B74" s="136"/>
      <c r="C74" s="137"/>
      <c r="D74" s="139">
        <f>SUM(D43:D73)</f>
        <v>1524</v>
      </c>
      <c r="E74" s="137"/>
      <c r="F74" s="135"/>
      <c r="G74" s="137"/>
      <c r="H74" s="137"/>
      <c r="I74" s="138"/>
    </row>
    <row r="75" spans="1:9" x14ac:dyDescent="0.2">
      <c r="A75" s="140"/>
      <c r="B75" s="141"/>
      <c r="C75" s="142"/>
      <c r="D75" s="140"/>
      <c r="E75" s="142"/>
      <c r="F75" s="140"/>
      <c r="G75" s="142"/>
      <c r="H75" s="142"/>
      <c r="I75" s="143"/>
    </row>
    <row r="76" spans="1:9" ht="25.5" x14ac:dyDescent="0.35">
      <c r="A76" s="207" t="str">
        <f>'Niveau 1'!A38</f>
        <v>T3 Saison 2025-2026</v>
      </c>
      <c r="B76" s="208"/>
      <c r="C76" s="208"/>
      <c r="D76" s="208"/>
      <c r="E76" s="208"/>
      <c r="F76" s="208"/>
      <c r="G76" s="208"/>
      <c r="H76" s="208"/>
      <c r="I76" s="209"/>
    </row>
    <row r="77" spans="1:9" x14ac:dyDescent="0.2">
      <c r="A77" s="6" t="str">
        <f t="shared" ref="A77:F77" si="1">A3</f>
        <v>Faite</v>
      </c>
      <c r="B77" s="24" t="str">
        <f t="shared" si="1"/>
        <v>Date</v>
      </c>
      <c r="C77" s="5" t="str">
        <f t="shared" si="1"/>
        <v>Lieu de la mission</v>
      </c>
      <c r="D77" s="6" t="str">
        <f t="shared" si="1"/>
        <v>Trajet A/R</v>
      </c>
      <c r="E77" s="5" t="str">
        <f t="shared" si="1"/>
        <v>Animateur n°1</v>
      </c>
      <c r="F77" s="6" t="str">
        <f t="shared" si="1"/>
        <v>Véhicule Animateur 1</v>
      </c>
      <c r="G77" s="5" t="s">
        <v>7</v>
      </c>
      <c r="H77" s="5" t="str">
        <f>H3</f>
        <v>Animateur n°3</v>
      </c>
      <c r="I77" s="21" t="str">
        <f>I2</f>
        <v>Commentaire</v>
      </c>
    </row>
    <row r="78" spans="1:9" x14ac:dyDescent="0.2">
      <c r="A78" s="7">
        <v>0</v>
      </c>
      <c r="B78" s="4"/>
      <c r="C78" s="14"/>
      <c r="D78" s="13"/>
      <c r="E78" s="14"/>
      <c r="F78" s="13"/>
      <c r="G78" s="14"/>
      <c r="H78" s="14"/>
      <c r="I78" s="26"/>
    </row>
    <row r="79" spans="1:9" x14ac:dyDescent="0.2">
      <c r="A79" s="7">
        <v>0</v>
      </c>
      <c r="B79" s="4"/>
      <c r="C79" s="14"/>
      <c r="D79" s="13"/>
      <c r="E79" s="14"/>
      <c r="F79" s="13"/>
      <c r="G79" s="14"/>
      <c r="H79" s="14"/>
      <c r="I79" s="26"/>
    </row>
    <row r="80" spans="1:9" x14ac:dyDescent="0.2">
      <c r="A80" s="7">
        <v>0</v>
      </c>
      <c r="B80" s="4"/>
      <c r="C80" s="14"/>
      <c r="D80" s="13"/>
      <c r="E80" s="14"/>
      <c r="F80" s="13"/>
      <c r="G80" s="14"/>
      <c r="H80" s="14"/>
      <c r="I80" s="26"/>
    </row>
    <row r="81" spans="1:11" x14ac:dyDescent="0.2">
      <c r="A81" s="7">
        <v>0</v>
      </c>
      <c r="B81" s="4"/>
      <c r="C81" s="14"/>
      <c r="D81" s="13"/>
      <c r="E81" s="14"/>
      <c r="F81" s="13"/>
      <c r="G81" s="14"/>
      <c r="H81" s="14"/>
      <c r="I81" s="26"/>
    </row>
    <row r="82" spans="1:11" x14ac:dyDescent="0.2">
      <c r="A82" s="7">
        <v>0</v>
      </c>
      <c r="B82" s="4"/>
      <c r="C82" s="14"/>
      <c r="D82" s="13"/>
      <c r="E82" s="14"/>
      <c r="F82" s="13"/>
      <c r="G82" s="14"/>
      <c r="H82" s="14"/>
      <c r="I82" s="26"/>
    </row>
    <row r="83" spans="1:11" x14ac:dyDescent="0.2">
      <c r="A83" s="7">
        <v>0</v>
      </c>
      <c r="B83" s="4"/>
      <c r="C83" s="14"/>
      <c r="D83" s="13"/>
      <c r="E83" s="14"/>
      <c r="F83" s="13"/>
      <c r="G83" s="14"/>
      <c r="H83" s="14"/>
      <c r="I83" s="5"/>
    </row>
    <row r="84" spans="1:11" x14ac:dyDescent="0.2">
      <c r="A84" s="7">
        <v>0</v>
      </c>
      <c r="B84" s="4"/>
      <c r="C84" s="14"/>
      <c r="D84" s="13"/>
      <c r="E84" s="14"/>
      <c r="F84" s="13"/>
      <c r="G84" s="14"/>
      <c r="H84" s="14"/>
      <c r="I84" s="26"/>
    </row>
    <row r="85" spans="1:11" x14ac:dyDescent="0.2">
      <c r="A85" s="7">
        <v>0</v>
      </c>
      <c r="B85" s="4"/>
      <c r="C85" s="14"/>
      <c r="D85" s="13"/>
      <c r="E85" s="14"/>
      <c r="F85" s="13"/>
      <c r="G85" s="14"/>
      <c r="H85" s="26"/>
      <c r="I85" s="12"/>
    </row>
    <row r="86" spans="1:11" x14ac:dyDescent="0.2">
      <c r="A86" s="7">
        <v>0</v>
      </c>
      <c r="B86" s="4"/>
      <c r="C86" s="14"/>
      <c r="D86" s="13"/>
      <c r="E86" s="14"/>
      <c r="F86" s="13"/>
      <c r="G86" s="14"/>
      <c r="H86" s="14"/>
      <c r="I86" s="26"/>
    </row>
    <row r="87" spans="1:11" x14ac:dyDescent="0.2">
      <c r="A87" s="7">
        <v>0</v>
      </c>
      <c r="B87" s="4"/>
      <c r="C87" s="14"/>
      <c r="D87" s="13"/>
      <c r="E87" s="14"/>
      <c r="F87" s="13"/>
      <c r="G87" s="14"/>
      <c r="H87" s="14"/>
      <c r="I87" s="26"/>
    </row>
    <row r="88" spans="1:11" x14ac:dyDescent="0.2">
      <c r="A88" s="7">
        <v>0</v>
      </c>
      <c r="B88" s="4"/>
      <c r="C88" s="14"/>
      <c r="D88" s="13"/>
      <c r="E88" s="14"/>
      <c r="F88" s="13"/>
      <c r="G88" s="14"/>
      <c r="H88" s="26"/>
      <c r="I88" s="21"/>
      <c r="J88" t="s">
        <v>34</v>
      </c>
      <c r="K88" t="s">
        <v>34</v>
      </c>
    </row>
    <row r="89" spans="1:11" x14ac:dyDescent="0.2">
      <c r="A89" s="7">
        <v>0</v>
      </c>
      <c r="B89" s="4"/>
      <c r="C89" s="14"/>
      <c r="D89" s="13"/>
      <c r="E89" s="14"/>
      <c r="F89" s="13"/>
      <c r="G89" s="14"/>
      <c r="H89" s="26"/>
      <c r="I89" s="12"/>
    </row>
    <row r="90" spans="1:11" x14ac:dyDescent="0.2">
      <c r="A90" s="7">
        <v>0</v>
      </c>
      <c r="B90" s="4"/>
      <c r="C90" s="14"/>
      <c r="D90" s="13"/>
      <c r="E90" s="14"/>
      <c r="F90" s="13"/>
      <c r="G90" s="14"/>
      <c r="H90" s="14"/>
      <c r="I90" s="5"/>
    </row>
    <row r="91" spans="1:11" x14ac:dyDescent="0.2">
      <c r="A91" s="7">
        <v>0</v>
      </c>
      <c r="B91" s="4"/>
      <c r="C91" s="14"/>
      <c r="D91" s="13"/>
      <c r="E91" s="14"/>
      <c r="F91" s="13"/>
      <c r="G91" s="14"/>
      <c r="H91" s="14"/>
      <c r="I91" s="5"/>
    </row>
    <row r="92" spans="1:11" x14ac:dyDescent="0.2">
      <c r="A92" s="7">
        <v>0</v>
      </c>
      <c r="B92" s="4"/>
      <c r="C92" s="14"/>
      <c r="D92" s="13"/>
      <c r="E92" s="14"/>
      <c r="F92" s="13"/>
      <c r="G92" s="14"/>
      <c r="H92" s="14"/>
      <c r="I92" s="5"/>
    </row>
    <row r="93" spans="1:11" x14ac:dyDescent="0.2">
      <c r="A93" s="7">
        <v>0</v>
      </c>
      <c r="B93" s="4"/>
      <c r="C93" s="14"/>
      <c r="D93" s="13"/>
      <c r="E93" s="14"/>
      <c r="F93" s="13"/>
      <c r="G93" s="14"/>
      <c r="H93" s="14"/>
      <c r="I93" s="5"/>
    </row>
    <row r="94" spans="1:11" x14ac:dyDescent="0.2">
      <c r="A94" s="135">
        <f>SUM(A78:A93)</f>
        <v>0</v>
      </c>
      <c r="B94" s="136"/>
      <c r="C94" s="137"/>
      <c r="D94" s="135">
        <f>SUM(D78:D93)</f>
        <v>0</v>
      </c>
      <c r="E94" s="137"/>
      <c r="F94" s="135"/>
      <c r="G94" s="137"/>
      <c r="H94" s="137"/>
      <c r="I94" s="138"/>
    </row>
  </sheetData>
  <mergeCells count="4">
    <mergeCell ref="A1:I1"/>
    <mergeCell ref="A2:I2"/>
    <mergeCell ref="A41:I41"/>
    <mergeCell ref="A76:I76"/>
  </mergeCells>
  <conditionalFormatting sqref="A4:A38 A43:A73 A78:A93">
    <cfRule type="cellIs" dxfId="1" priority="2" operator="equal">
      <formula>1</formula>
    </cfRule>
    <cfRule type="cellIs" dxfId="0" priority="3" operator="lessThan">
      <formula>1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6"/>
  <sheetViews>
    <sheetView topLeftCell="A4" workbookViewId="0">
      <selection activeCell="C22" sqref="C22"/>
    </sheetView>
  </sheetViews>
  <sheetFormatPr baseColWidth="10" defaultColWidth="22.85546875" defaultRowHeight="12.75" x14ac:dyDescent="0.2"/>
  <cols>
    <col min="1" max="1" width="16.140625" style="1" customWidth="1"/>
    <col min="2" max="6" width="11.42578125" style="1" customWidth="1"/>
    <col min="7" max="7" width="12.42578125" style="1" customWidth="1"/>
    <col min="8" max="8" width="11.42578125" style="28" customWidth="1"/>
    <col min="9" max="10" width="11.42578125" style="1" customWidth="1"/>
    <col min="1024" max="1024" width="11.5703125" customWidth="1"/>
  </cols>
  <sheetData>
    <row r="1" spans="1:10" ht="25.5" x14ac:dyDescent="0.35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26.45" customHeight="1" x14ac:dyDescent="0.2">
      <c r="A2" s="221" t="s">
        <v>38</v>
      </c>
      <c r="B2" s="221"/>
      <c r="C2" s="221"/>
      <c r="D2" s="221"/>
      <c r="E2" s="221"/>
      <c r="F2" s="221"/>
      <c r="G2" s="221"/>
      <c r="H2" s="221"/>
      <c r="I2" s="221"/>
      <c r="J2" s="221"/>
    </row>
    <row r="4" spans="1:10" ht="25.35" customHeight="1" x14ac:dyDescent="0.2">
      <c r="A4" s="218" t="str">
        <f>'Niveau 1'!A2</f>
        <v>T1 Saison 2025-2026</v>
      </c>
      <c r="B4" s="218"/>
      <c r="C4" s="218"/>
      <c r="D4" s="218"/>
      <c r="E4" s="218"/>
      <c r="F4" s="218"/>
      <c r="G4" s="218"/>
      <c r="H4" s="218"/>
      <c r="I4" s="218"/>
      <c r="J4" s="218"/>
    </row>
    <row r="5" spans="1:10" ht="25.35" customHeight="1" x14ac:dyDescent="0.2">
      <c r="A5" s="29" t="s">
        <v>14</v>
      </c>
      <c r="B5" s="29" t="s">
        <v>15</v>
      </c>
      <c r="C5" s="29" t="s">
        <v>16</v>
      </c>
      <c r="D5" s="29" t="s">
        <v>17</v>
      </c>
      <c r="E5" s="29" t="s">
        <v>18</v>
      </c>
      <c r="F5" s="29" t="s">
        <v>19</v>
      </c>
      <c r="G5" s="29" t="s">
        <v>20</v>
      </c>
      <c r="H5" s="30" t="s">
        <v>21</v>
      </c>
      <c r="I5" s="29" t="s">
        <v>22</v>
      </c>
      <c r="J5" s="29" t="s">
        <v>23</v>
      </c>
    </row>
    <row r="6" spans="1:10" ht="14.65" customHeight="1" x14ac:dyDescent="0.2">
      <c r="A6" s="10" t="s">
        <v>24</v>
      </c>
      <c r="B6" s="10">
        <f>'Niveau 1'!A19</f>
        <v>10</v>
      </c>
      <c r="C6" s="10">
        <f>'Niveau 1'!D19</f>
        <v>288</v>
      </c>
      <c r="D6" s="31">
        <f>'Niveau 1'!J19</f>
        <v>304</v>
      </c>
      <c r="E6" s="10">
        <f>'Niveau 1'!K19</f>
        <v>56.5</v>
      </c>
      <c r="F6" s="10">
        <f>'Niveau 1'!L19</f>
        <v>880</v>
      </c>
      <c r="G6" s="31">
        <f t="shared" ref="G6:G12" si="0">C6/B6</f>
        <v>28.8</v>
      </c>
      <c r="H6" s="32">
        <f t="shared" ref="H6:H11" si="1">D6/B6</f>
        <v>30.4</v>
      </c>
      <c r="I6" s="31">
        <f t="shared" ref="I6:I11" si="2">E6/B6</f>
        <v>5.65</v>
      </c>
      <c r="J6" s="31">
        <f t="shared" ref="J6:J11" si="3">F6/B6</f>
        <v>88</v>
      </c>
    </row>
    <row r="7" spans="1:10" ht="14.65" customHeight="1" x14ac:dyDescent="0.2">
      <c r="A7" s="33" t="s">
        <v>25</v>
      </c>
      <c r="B7" s="33">
        <f>'Niveau 2'!A19</f>
        <v>11</v>
      </c>
      <c r="C7" s="33">
        <f>'Niveau 2'!D19</f>
        <v>402</v>
      </c>
      <c r="D7" s="33">
        <f>'Niveau 2'!J19</f>
        <v>530</v>
      </c>
      <c r="E7" s="33">
        <f>'Niveau 2'!K19</f>
        <v>90.8</v>
      </c>
      <c r="F7" s="33">
        <f>'Niveau 2'!L19</f>
        <v>1650</v>
      </c>
      <c r="G7" s="34">
        <f t="shared" si="0"/>
        <v>36.545454545454547</v>
      </c>
      <c r="H7" s="35">
        <f t="shared" si="1"/>
        <v>48.18181818181818</v>
      </c>
      <c r="I7" s="34">
        <f t="shared" si="2"/>
        <v>8.254545454545454</v>
      </c>
      <c r="J7" s="34">
        <f t="shared" si="3"/>
        <v>150</v>
      </c>
    </row>
    <row r="8" spans="1:10" ht="14.65" customHeight="1" x14ac:dyDescent="0.2">
      <c r="A8" s="36" t="s">
        <v>26</v>
      </c>
      <c r="B8" s="36">
        <f>'Niveau 3'!A19</f>
        <v>12</v>
      </c>
      <c r="C8" s="36">
        <f>'Niveau 3'!D19</f>
        <v>893</v>
      </c>
      <c r="D8" s="37">
        <f>'Niveau 3'!J19</f>
        <v>308</v>
      </c>
      <c r="E8" s="36">
        <f>'Niveau 3'!K19</f>
        <v>146.19999999999999</v>
      </c>
      <c r="F8" s="36">
        <f>'Niveau 3'!L19</f>
        <v>3739</v>
      </c>
      <c r="G8" s="37">
        <f t="shared" si="0"/>
        <v>74.416666666666671</v>
      </c>
      <c r="H8" s="38">
        <f t="shared" si="1"/>
        <v>25.666666666666668</v>
      </c>
      <c r="I8" s="37">
        <f t="shared" si="2"/>
        <v>12.183333333333332</v>
      </c>
      <c r="J8" s="37">
        <f t="shared" si="3"/>
        <v>311.58333333333331</v>
      </c>
    </row>
    <row r="9" spans="1:10" ht="14.65" customHeight="1" x14ac:dyDescent="0.2">
      <c r="A9" s="39" t="s">
        <v>27</v>
      </c>
      <c r="B9" s="39">
        <f>'Niveau 4'!A19</f>
        <v>10</v>
      </c>
      <c r="C9" s="39">
        <f>'Niveau 4'!D19</f>
        <v>1143</v>
      </c>
      <c r="D9" s="40">
        <f>'Niveau 4'!J19</f>
        <v>113</v>
      </c>
      <c r="E9" s="39">
        <f>'Niveau 4'!K19</f>
        <v>139</v>
      </c>
      <c r="F9" s="39">
        <f>'Niveau 4'!L19</f>
        <v>5175</v>
      </c>
      <c r="G9" s="41">
        <f t="shared" si="0"/>
        <v>114.3</v>
      </c>
      <c r="H9" s="42">
        <f t="shared" si="1"/>
        <v>11.3</v>
      </c>
      <c r="I9" s="40">
        <f t="shared" si="2"/>
        <v>13.9</v>
      </c>
      <c r="J9" s="40">
        <f t="shared" si="3"/>
        <v>517.5</v>
      </c>
    </row>
    <row r="10" spans="1:10" ht="14.65" customHeight="1" x14ac:dyDescent="0.2">
      <c r="A10" s="43" t="s">
        <v>28</v>
      </c>
      <c r="B10" s="43">
        <f>'Niveau 5'!A19</f>
        <v>11</v>
      </c>
      <c r="C10" s="43">
        <f>'Niveau 5'!D19</f>
        <v>1432</v>
      </c>
      <c r="D10" s="44">
        <f>'Niveau 5'!J19</f>
        <v>184</v>
      </c>
      <c r="E10" s="43">
        <f>'Niveau 5'!K19</f>
        <v>117.4</v>
      </c>
      <c r="F10" s="43">
        <f>'Niveau 5'!L19</f>
        <v>5974</v>
      </c>
      <c r="G10" s="44">
        <f t="shared" si="0"/>
        <v>130.18181818181819</v>
      </c>
      <c r="H10" s="45">
        <f t="shared" si="1"/>
        <v>16.727272727272727</v>
      </c>
      <c r="I10" s="44">
        <f t="shared" si="2"/>
        <v>10.672727272727274</v>
      </c>
      <c r="J10" s="44">
        <f t="shared" si="3"/>
        <v>543.09090909090912</v>
      </c>
    </row>
    <row r="11" spans="1:10" ht="14.65" customHeight="1" x14ac:dyDescent="0.2">
      <c r="A11" s="46" t="s">
        <v>29</v>
      </c>
      <c r="B11" s="46">
        <f>'Niveau découverte'!A20</f>
        <v>7</v>
      </c>
      <c r="C11" s="46">
        <f>'Niveau découverte'!D20</f>
        <v>644</v>
      </c>
      <c r="D11" s="47">
        <f>'Niveau découverte'!J20</f>
        <v>58</v>
      </c>
      <c r="E11" s="46">
        <f>'Niveau découverte'!K20</f>
        <v>82.9</v>
      </c>
      <c r="F11" s="46">
        <f>'Niveau découverte'!L20</f>
        <v>1480</v>
      </c>
      <c r="G11" s="47">
        <f t="shared" si="0"/>
        <v>92</v>
      </c>
      <c r="H11" s="48">
        <f t="shared" si="1"/>
        <v>8.2857142857142865</v>
      </c>
      <c r="I11" s="47">
        <f t="shared" si="2"/>
        <v>11.842857142857143</v>
      </c>
      <c r="J11" s="47">
        <f t="shared" si="3"/>
        <v>211.42857142857142</v>
      </c>
    </row>
    <row r="12" spans="1:10" ht="14.65" customHeight="1" x14ac:dyDescent="0.2">
      <c r="A12" s="8" t="s">
        <v>30</v>
      </c>
      <c r="B12" s="8">
        <f>Reconnaissance!A39</f>
        <v>35</v>
      </c>
      <c r="C12" s="8">
        <f>Reconnaissance!D39</f>
        <v>2606</v>
      </c>
      <c r="D12" s="8"/>
      <c r="E12" s="8"/>
      <c r="F12" s="8"/>
      <c r="G12" s="49">
        <f t="shared" si="0"/>
        <v>74.457142857142856</v>
      </c>
      <c r="H12" s="50"/>
      <c r="I12" s="49"/>
      <c r="J12" s="49"/>
    </row>
    <row r="14" spans="1:10" ht="25.35" customHeight="1" x14ac:dyDescent="0.2">
      <c r="A14" s="218" t="str">
        <f>'Niveau 1'!A21</f>
        <v>T2 Saison 2025-2026</v>
      </c>
      <c r="B14" s="218"/>
      <c r="C14" s="218"/>
      <c r="D14" s="218"/>
      <c r="E14" s="218"/>
      <c r="F14" s="218"/>
      <c r="G14" s="218"/>
      <c r="H14" s="218"/>
      <c r="I14" s="218"/>
      <c r="J14" s="218"/>
    </row>
    <row r="15" spans="1:10" ht="25.35" customHeight="1" x14ac:dyDescent="0.2">
      <c r="A15" s="29" t="str">
        <f t="shared" ref="A15:J15" si="4">A5</f>
        <v>Niveau</v>
      </c>
      <c r="B15" s="29" t="str">
        <f t="shared" si="4"/>
        <v>Nb Rando</v>
      </c>
      <c r="C15" s="29" t="str">
        <f t="shared" si="4"/>
        <v>Total km Voiture A/R</v>
      </c>
      <c r="D15" s="29" t="str">
        <f t="shared" si="4"/>
        <v>Total Participants</v>
      </c>
      <c r="E15" s="29" t="str">
        <f t="shared" si="4"/>
        <v>Total km Rando</v>
      </c>
      <c r="F15" s="29" t="str">
        <f t="shared" si="4"/>
        <v>Total Dénivelé</v>
      </c>
      <c r="G15" s="29" t="str">
        <f t="shared" si="4"/>
        <v>Moyenne  km Voiture A/R</v>
      </c>
      <c r="H15" s="30" t="str">
        <f t="shared" si="4"/>
        <v>Moyenne Participants</v>
      </c>
      <c r="I15" s="29" t="str">
        <f t="shared" si="4"/>
        <v>Moyenne  km Rando</v>
      </c>
      <c r="J15" s="29" t="str">
        <f t="shared" si="4"/>
        <v>Moyenne Dénivelé</v>
      </c>
    </row>
    <row r="16" spans="1:10" ht="14.65" customHeight="1" x14ac:dyDescent="0.2">
      <c r="A16" s="10" t="str">
        <f t="shared" ref="A16:A21" si="5">A6</f>
        <v>Niveau 1</v>
      </c>
      <c r="B16" s="10">
        <f>'Niveau 1'!A36</f>
        <v>4</v>
      </c>
      <c r="C16" s="10">
        <f>'Niveau 1'!D36</f>
        <v>73</v>
      </c>
      <c r="D16" s="31">
        <f>'Niveau 1'!J36</f>
        <v>102</v>
      </c>
      <c r="E16" s="10">
        <f>'Niveau 1'!K36</f>
        <v>23.5</v>
      </c>
      <c r="F16" s="10">
        <f>'Niveau 1'!L36</f>
        <v>350</v>
      </c>
      <c r="G16" s="31">
        <f t="shared" ref="G16:G22" si="6">C16/B16</f>
        <v>18.25</v>
      </c>
      <c r="H16" s="32">
        <f t="shared" ref="H16:H21" si="7">D16/B16</f>
        <v>25.5</v>
      </c>
      <c r="I16" s="31">
        <f t="shared" ref="I16:I21" si="8">E16/B16</f>
        <v>5.875</v>
      </c>
      <c r="J16" s="31">
        <f t="shared" ref="J16:J21" si="9">F16/B16</f>
        <v>87.5</v>
      </c>
    </row>
    <row r="17" spans="1:10" ht="14.65" customHeight="1" x14ac:dyDescent="0.2">
      <c r="A17" s="33" t="str">
        <f t="shared" si="5"/>
        <v>Niveau 2</v>
      </c>
      <c r="B17" s="33">
        <f>'Niveau 2'!A36</f>
        <v>5</v>
      </c>
      <c r="C17" s="33">
        <f>'Niveau 2'!D36</f>
        <v>186</v>
      </c>
      <c r="D17" s="33">
        <f>'Niveau 2'!J36</f>
        <v>201</v>
      </c>
      <c r="E17" s="33">
        <f>'Niveau 2'!K36</f>
        <v>56.9</v>
      </c>
      <c r="F17" s="33">
        <f>'Niveau 2'!L36</f>
        <v>1080</v>
      </c>
      <c r="G17" s="34">
        <f t="shared" si="6"/>
        <v>37.200000000000003</v>
      </c>
      <c r="H17" s="35">
        <f t="shared" si="7"/>
        <v>40.200000000000003</v>
      </c>
      <c r="I17" s="34">
        <f t="shared" si="8"/>
        <v>11.379999999999999</v>
      </c>
      <c r="J17" s="34">
        <f t="shared" si="9"/>
        <v>216</v>
      </c>
    </row>
    <row r="18" spans="1:10" ht="14.65" customHeight="1" x14ac:dyDescent="0.2">
      <c r="A18" s="36" t="str">
        <f t="shared" si="5"/>
        <v>Niveau 3</v>
      </c>
      <c r="B18" s="36">
        <f>'Niveau 3'!A36</f>
        <v>5</v>
      </c>
      <c r="C18" s="36">
        <f>'Niveau 3'!D36</f>
        <v>290</v>
      </c>
      <c r="D18" s="37">
        <f>'Niveau 3'!J36</f>
        <v>109</v>
      </c>
      <c r="E18" s="36">
        <f>'Niveau 3'!K36</f>
        <v>66.5</v>
      </c>
      <c r="F18" s="36">
        <f>'Niveau 3'!L36</f>
        <v>1490</v>
      </c>
      <c r="G18" s="37">
        <f t="shared" si="6"/>
        <v>58</v>
      </c>
      <c r="H18" s="38">
        <f t="shared" si="7"/>
        <v>21.8</v>
      </c>
      <c r="I18" s="37">
        <f t="shared" si="8"/>
        <v>13.3</v>
      </c>
      <c r="J18" s="37">
        <f t="shared" si="9"/>
        <v>298</v>
      </c>
    </row>
    <row r="19" spans="1:10" ht="14.65" customHeight="1" x14ac:dyDescent="0.2">
      <c r="A19" s="39" t="str">
        <f t="shared" si="5"/>
        <v>Niveau 4</v>
      </c>
      <c r="B19" s="39">
        <f>'Niveau 4'!A36</f>
        <v>1</v>
      </c>
      <c r="C19" s="39">
        <f>'Niveau 4'!D36</f>
        <v>110</v>
      </c>
      <c r="D19" s="40">
        <f>'Niveau 4'!J36</f>
        <v>11</v>
      </c>
      <c r="E19" s="39">
        <f>'Niveau 4'!K36</f>
        <v>14.5</v>
      </c>
      <c r="F19" s="39">
        <f>'Niveau 4'!L36</f>
        <v>500</v>
      </c>
      <c r="G19" s="41">
        <f t="shared" si="6"/>
        <v>110</v>
      </c>
      <c r="H19" s="42">
        <f t="shared" si="7"/>
        <v>11</v>
      </c>
      <c r="I19" s="40">
        <f t="shared" si="8"/>
        <v>14.5</v>
      </c>
      <c r="J19" s="40">
        <f t="shared" si="9"/>
        <v>500</v>
      </c>
    </row>
    <row r="20" spans="1:10" ht="14.65" customHeight="1" x14ac:dyDescent="0.2">
      <c r="A20" s="43" t="str">
        <f t="shared" si="5"/>
        <v>Niveau 5</v>
      </c>
      <c r="B20" s="43">
        <f>'Niveau 5'!A36</f>
        <v>5</v>
      </c>
      <c r="C20" s="43">
        <f>'Niveau 5'!D36</f>
        <v>398</v>
      </c>
      <c r="D20" s="44">
        <f>'Niveau 5'!J36</f>
        <v>84</v>
      </c>
      <c r="E20" s="43">
        <f>'Niveau 5'!K36</f>
        <v>75.7</v>
      </c>
      <c r="F20" s="43">
        <f>'Niveau 5'!L36</f>
        <v>2330</v>
      </c>
      <c r="G20" s="44">
        <f t="shared" si="6"/>
        <v>79.599999999999994</v>
      </c>
      <c r="H20" s="45">
        <f t="shared" si="7"/>
        <v>16.8</v>
      </c>
      <c r="I20" s="44">
        <f t="shared" si="8"/>
        <v>15.14</v>
      </c>
      <c r="J20" s="44">
        <f t="shared" si="9"/>
        <v>466</v>
      </c>
    </row>
    <row r="21" spans="1:10" ht="14.65" customHeight="1" x14ac:dyDescent="0.2">
      <c r="A21" s="46" t="str">
        <f t="shared" si="5"/>
        <v>Niveau découverte</v>
      </c>
      <c r="B21" s="46">
        <f>'Niveau découverte'!A37</f>
        <v>1</v>
      </c>
      <c r="C21" s="46">
        <f>'Niveau découverte'!D37</f>
        <v>30</v>
      </c>
      <c r="D21" s="47">
        <f>'Niveau découverte'!J37</f>
        <v>7</v>
      </c>
      <c r="E21" s="46">
        <f>'Niveau découverte'!K37</f>
        <v>12</v>
      </c>
      <c r="F21" s="46">
        <f>'Niveau découverte'!L37</f>
        <v>200</v>
      </c>
      <c r="G21" s="47">
        <f t="shared" si="6"/>
        <v>30</v>
      </c>
      <c r="H21" s="48">
        <f t="shared" si="7"/>
        <v>7</v>
      </c>
      <c r="I21" s="47">
        <f t="shared" si="8"/>
        <v>12</v>
      </c>
      <c r="J21" s="47">
        <f t="shared" si="9"/>
        <v>200</v>
      </c>
    </row>
    <row r="22" spans="1:10" ht="14.65" customHeight="1" x14ac:dyDescent="0.2">
      <c r="A22" s="8" t="s">
        <v>30</v>
      </c>
      <c r="B22" s="8">
        <f>Reconnaissance!A74</f>
        <v>18</v>
      </c>
      <c r="C22" s="8">
        <f>Reconnaissance!D74</f>
        <v>1524</v>
      </c>
      <c r="D22" s="8"/>
      <c r="E22" s="8"/>
      <c r="F22" s="8"/>
      <c r="G22" s="49">
        <f t="shared" si="6"/>
        <v>84.666666666666671</v>
      </c>
      <c r="H22" s="50"/>
      <c r="I22" s="49"/>
      <c r="J22" s="49"/>
    </row>
    <row r="24" spans="1:10" ht="25.35" customHeight="1" x14ac:dyDescent="0.2">
      <c r="A24" s="218" t="str">
        <f>'Niveau 1'!A38</f>
        <v>T3 Saison 2025-2026</v>
      </c>
      <c r="B24" s="218"/>
      <c r="C24" s="218"/>
      <c r="D24" s="218"/>
      <c r="E24" s="218"/>
      <c r="F24" s="218"/>
      <c r="G24" s="218"/>
      <c r="H24" s="218"/>
      <c r="I24" s="218"/>
      <c r="J24" s="218"/>
    </row>
    <row r="25" spans="1:10" ht="25.35" customHeight="1" x14ac:dyDescent="0.2">
      <c r="A25" s="29" t="str">
        <f t="shared" ref="A25:J25" si="10">A5</f>
        <v>Niveau</v>
      </c>
      <c r="B25" s="29" t="str">
        <f t="shared" si="10"/>
        <v>Nb Rando</v>
      </c>
      <c r="C25" s="29" t="str">
        <f t="shared" si="10"/>
        <v>Total km Voiture A/R</v>
      </c>
      <c r="D25" s="29" t="str">
        <f t="shared" si="10"/>
        <v>Total Participants</v>
      </c>
      <c r="E25" s="29" t="str">
        <f t="shared" si="10"/>
        <v>Total km Rando</v>
      </c>
      <c r="F25" s="29" t="str">
        <f t="shared" si="10"/>
        <v>Total Dénivelé</v>
      </c>
      <c r="G25" s="29" t="str">
        <f t="shared" si="10"/>
        <v>Moyenne  km Voiture A/R</v>
      </c>
      <c r="H25" s="30" t="str">
        <f t="shared" si="10"/>
        <v>Moyenne Participants</v>
      </c>
      <c r="I25" s="29" t="str">
        <f t="shared" si="10"/>
        <v>Moyenne  km Rando</v>
      </c>
      <c r="J25" s="29" t="str">
        <f t="shared" si="10"/>
        <v>Moyenne Dénivelé</v>
      </c>
    </row>
    <row r="26" spans="1:10" ht="14.65" customHeight="1" x14ac:dyDescent="0.2">
      <c r="A26" s="10" t="str">
        <f t="shared" ref="A26:A31" si="11">A16</f>
        <v>Niveau 1</v>
      </c>
      <c r="B26" s="10">
        <f>'Niveau 1'!A53</f>
        <v>0</v>
      </c>
      <c r="C26" s="10">
        <f>'Niveau 1'!D53</f>
        <v>0</v>
      </c>
      <c r="D26" s="31">
        <f>'Niveau 1'!J53</f>
        <v>0</v>
      </c>
      <c r="E26" s="10">
        <f>'Niveau 1'!K53</f>
        <v>0</v>
      </c>
      <c r="F26" s="10">
        <f>'Niveau 1'!L53</f>
        <v>0</v>
      </c>
      <c r="G26" s="31" t="e">
        <f t="shared" ref="G26:G32" si="12">C26/B26</f>
        <v>#DIV/0!</v>
      </c>
      <c r="H26" s="32" t="e">
        <f t="shared" ref="H26:H31" si="13">D26/B26</f>
        <v>#DIV/0!</v>
      </c>
      <c r="I26" s="31" t="e">
        <f t="shared" ref="I26:I31" si="14">E26/B26</f>
        <v>#DIV/0!</v>
      </c>
      <c r="J26" s="31" t="e">
        <f t="shared" ref="J26:J31" si="15">F26/B26</f>
        <v>#DIV/0!</v>
      </c>
    </row>
    <row r="27" spans="1:10" ht="14.65" customHeight="1" x14ac:dyDescent="0.2">
      <c r="A27" s="33" t="str">
        <f t="shared" si="11"/>
        <v>Niveau 2</v>
      </c>
      <c r="B27" s="33">
        <f>'Niveau 2'!A53</f>
        <v>0</v>
      </c>
      <c r="C27" s="33">
        <f>'Niveau 2'!D53</f>
        <v>0</v>
      </c>
      <c r="D27" s="33">
        <f>'Niveau 2'!J53</f>
        <v>0</v>
      </c>
      <c r="E27" s="33">
        <f>'Niveau 2'!K53</f>
        <v>0</v>
      </c>
      <c r="F27" s="33">
        <f>'Niveau 2'!L53</f>
        <v>0</v>
      </c>
      <c r="G27" s="34" t="e">
        <f t="shared" si="12"/>
        <v>#DIV/0!</v>
      </c>
      <c r="H27" s="35" t="e">
        <f t="shared" si="13"/>
        <v>#DIV/0!</v>
      </c>
      <c r="I27" s="34" t="e">
        <f t="shared" si="14"/>
        <v>#DIV/0!</v>
      </c>
      <c r="J27" s="34" t="e">
        <f t="shared" si="15"/>
        <v>#DIV/0!</v>
      </c>
    </row>
    <row r="28" spans="1:10" ht="14.65" customHeight="1" x14ac:dyDescent="0.2">
      <c r="A28" s="36" t="str">
        <f t="shared" si="11"/>
        <v>Niveau 3</v>
      </c>
      <c r="B28" s="36">
        <f>'Niveau 3'!A56</f>
        <v>0</v>
      </c>
      <c r="C28" s="36">
        <f>'Niveau 3'!D56</f>
        <v>0</v>
      </c>
      <c r="D28" s="37">
        <f>'Niveau 3'!J56</f>
        <v>0</v>
      </c>
      <c r="E28" s="36">
        <f>'Niveau 3'!K56</f>
        <v>0</v>
      </c>
      <c r="F28" s="36">
        <f>'Niveau 3'!L56</f>
        <v>0</v>
      </c>
      <c r="G28" s="37" t="e">
        <f t="shared" si="12"/>
        <v>#DIV/0!</v>
      </c>
      <c r="H28" s="38" t="e">
        <f t="shared" si="13"/>
        <v>#DIV/0!</v>
      </c>
      <c r="I28" s="37" t="e">
        <f t="shared" si="14"/>
        <v>#DIV/0!</v>
      </c>
      <c r="J28" s="37" t="e">
        <f t="shared" si="15"/>
        <v>#DIV/0!</v>
      </c>
    </row>
    <row r="29" spans="1:10" ht="14.65" customHeight="1" x14ac:dyDescent="0.2">
      <c r="A29" s="39" t="str">
        <f t="shared" si="11"/>
        <v>Niveau 4</v>
      </c>
      <c r="B29" s="39">
        <f>'Niveau 4'!A54</f>
        <v>0</v>
      </c>
      <c r="C29" s="39">
        <f>'Niveau 4'!D54</f>
        <v>0</v>
      </c>
      <c r="D29" s="40">
        <f>'Niveau 4'!J54</f>
        <v>0</v>
      </c>
      <c r="E29" s="39">
        <f>'Niveau 4'!K54</f>
        <v>0</v>
      </c>
      <c r="F29" s="39">
        <f>'Niveau 4'!L54</f>
        <v>0</v>
      </c>
      <c r="G29" s="41" t="e">
        <f t="shared" si="12"/>
        <v>#DIV/0!</v>
      </c>
      <c r="H29" s="42" t="e">
        <f t="shared" si="13"/>
        <v>#DIV/0!</v>
      </c>
      <c r="I29" s="40" t="e">
        <f t="shared" si="14"/>
        <v>#DIV/0!</v>
      </c>
      <c r="J29" s="40" t="e">
        <f t="shared" si="15"/>
        <v>#DIV/0!</v>
      </c>
    </row>
    <row r="30" spans="1:10" ht="14.65" customHeight="1" x14ac:dyDescent="0.2">
      <c r="A30" s="43" t="str">
        <f t="shared" si="11"/>
        <v>Niveau 5</v>
      </c>
      <c r="B30" s="43">
        <f>'Niveau 5'!A54</f>
        <v>0</v>
      </c>
      <c r="C30" s="43">
        <f>'Niveau 5'!D54</f>
        <v>0</v>
      </c>
      <c r="D30" s="44">
        <f>'Niveau 5'!J54</f>
        <v>0</v>
      </c>
      <c r="E30" s="43">
        <f>'Niveau 5'!L54</f>
        <v>0</v>
      </c>
      <c r="F30" s="43">
        <f>'Niveau 5'!L54</f>
        <v>0</v>
      </c>
      <c r="G30" s="44" t="e">
        <f t="shared" si="12"/>
        <v>#DIV/0!</v>
      </c>
      <c r="H30" s="45" t="e">
        <f t="shared" si="13"/>
        <v>#DIV/0!</v>
      </c>
      <c r="I30" s="44" t="e">
        <f t="shared" si="14"/>
        <v>#DIV/0!</v>
      </c>
      <c r="J30" s="44" t="e">
        <f t="shared" si="15"/>
        <v>#DIV/0!</v>
      </c>
    </row>
    <row r="31" spans="1:10" ht="14.65" customHeight="1" x14ac:dyDescent="0.2">
      <c r="A31" s="46" t="str">
        <f t="shared" si="11"/>
        <v>Niveau découverte</v>
      </c>
      <c r="B31" s="46">
        <f>'Niveau découverte'!A54</f>
        <v>0</v>
      </c>
      <c r="C31" s="46">
        <f>'Niveau découverte'!D54</f>
        <v>0</v>
      </c>
      <c r="D31" s="47">
        <f>'Niveau découverte'!J54</f>
        <v>0</v>
      </c>
      <c r="E31" s="46">
        <f>'Niveau découverte'!K54</f>
        <v>0</v>
      </c>
      <c r="F31" s="46">
        <f>'Niveau découverte'!L54</f>
        <v>0</v>
      </c>
      <c r="G31" s="47" t="e">
        <f t="shared" si="12"/>
        <v>#DIV/0!</v>
      </c>
      <c r="H31" s="48" t="e">
        <f t="shared" si="13"/>
        <v>#DIV/0!</v>
      </c>
      <c r="I31" s="47" t="e">
        <f t="shared" si="14"/>
        <v>#DIV/0!</v>
      </c>
      <c r="J31" s="47" t="e">
        <f t="shared" si="15"/>
        <v>#DIV/0!</v>
      </c>
    </row>
    <row r="32" spans="1:10" ht="14.65" customHeight="1" x14ac:dyDescent="0.2">
      <c r="A32" s="8" t="s">
        <v>30</v>
      </c>
      <c r="B32" s="8">
        <f>Reconnaissance!A94</f>
        <v>0</v>
      </c>
      <c r="C32" s="8">
        <f>Reconnaissance!D94</f>
        <v>0</v>
      </c>
      <c r="D32" s="8"/>
      <c r="E32" s="8"/>
      <c r="F32" s="8"/>
      <c r="G32" s="49" t="e">
        <f t="shared" si="12"/>
        <v>#DIV/0!</v>
      </c>
      <c r="H32" s="50"/>
      <c r="I32" s="49"/>
      <c r="J32" s="49"/>
    </row>
    <row r="34" spans="1:10" ht="25.35" customHeight="1" x14ac:dyDescent="0.2">
      <c r="A34" s="218" t="s">
        <v>39</v>
      </c>
      <c r="B34" s="218"/>
      <c r="C34" s="218"/>
      <c r="D34" s="218"/>
      <c r="E34" s="218"/>
      <c r="F34" s="218"/>
      <c r="G34" s="218"/>
      <c r="H34" s="218"/>
      <c r="I34" s="218"/>
      <c r="J34" s="218"/>
    </row>
    <row r="35" spans="1:10" ht="25.35" customHeight="1" x14ac:dyDescent="0.2">
      <c r="A35" s="29" t="str">
        <f>A5</f>
        <v>Niveau</v>
      </c>
      <c r="B35" s="29" t="str">
        <f t="shared" ref="B35:J35" si="16">B25</f>
        <v>Nb Rando</v>
      </c>
      <c r="C35" s="29" t="str">
        <f t="shared" si="16"/>
        <v>Total km Voiture A/R</v>
      </c>
      <c r="D35" s="29" t="str">
        <f t="shared" si="16"/>
        <v>Total Participants</v>
      </c>
      <c r="E35" s="29" t="str">
        <f t="shared" si="16"/>
        <v>Total km Rando</v>
      </c>
      <c r="F35" s="29" t="str">
        <f t="shared" si="16"/>
        <v>Total Dénivelé</v>
      </c>
      <c r="G35" s="29" t="str">
        <f t="shared" si="16"/>
        <v>Moyenne  km Voiture A/R</v>
      </c>
      <c r="H35" s="30" t="str">
        <f t="shared" si="16"/>
        <v>Moyenne Participants</v>
      </c>
      <c r="I35" s="29" t="str">
        <f t="shared" si="16"/>
        <v>Moyenne  km Rando</v>
      </c>
      <c r="J35" s="29" t="str">
        <f t="shared" si="16"/>
        <v>Moyenne Dénivelé</v>
      </c>
    </row>
    <row r="36" spans="1:10" ht="28.35" customHeight="1" x14ac:dyDescent="0.2">
      <c r="A36" s="51" t="str">
        <f t="shared" ref="A36:A42" si="17">A26</f>
        <v>Niveau 1</v>
      </c>
      <c r="B36" s="52">
        <f t="shared" ref="B36:F41" si="18">B6+B16+B26</f>
        <v>14</v>
      </c>
      <c r="C36" s="52">
        <f t="shared" si="18"/>
        <v>361</v>
      </c>
      <c r="D36" s="52">
        <f t="shared" si="18"/>
        <v>406</v>
      </c>
      <c r="E36" s="52">
        <f t="shared" si="18"/>
        <v>80</v>
      </c>
      <c r="F36" s="52">
        <f t="shared" si="18"/>
        <v>1230</v>
      </c>
      <c r="G36" s="53">
        <f t="shared" ref="G36:G42" si="19">C36/B36</f>
        <v>25.785714285714285</v>
      </c>
      <c r="H36" s="54">
        <f t="shared" ref="H36:H41" si="20">D36/B36</f>
        <v>29</v>
      </c>
      <c r="I36" s="53">
        <f t="shared" ref="I36:I41" si="21">(E36/B36)</f>
        <v>5.7142857142857144</v>
      </c>
      <c r="J36" s="53">
        <f t="shared" ref="J36:J41" si="22">F36/B36</f>
        <v>87.857142857142861</v>
      </c>
    </row>
    <row r="37" spans="1:10" ht="29.1" customHeight="1" x14ac:dyDescent="0.2">
      <c r="A37" s="55" t="str">
        <f t="shared" si="17"/>
        <v>Niveau 2</v>
      </c>
      <c r="B37" s="56">
        <f t="shared" si="18"/>
        <v>16</v>
      </c>
      <c r="C37" s="56">
        <f t="shared" si="18"/>
        <v>588</v>
      </c>
      <c r="D37" s="56">
        <f t="shared" si="18"/>
        <v>731</v>
      </c>
      <c r="E37" s="56">
        <f t="shared" si="18"/>
        <v>147.69999999999999</v>
      </c>
      <c r="F37" s="56">
        <f t="shared" si="18"/>
        <v>2730</v>
      </c>
      <c r="G37" s="57">
        <f t="shared" si="19"/>
        <v>36.75</v>
      </c>
      <c r="H37" s="58">
        <f t="shared" si="20"/>
        <v>45.6875</v>
      </c>
      <c r="I37" s="57">
        <f t="shared" si="21"/>
        <v>9.2312499999999993</v>
      </c>
      <c r="J37" s="57">
        <f t="shared" si="22"/>
        <v>170.625</v>
      </c>
    </row>
    <row r="38" spans="1:10" ht="29.1" customHeight="1" x14ac:dyDescent="0.2">
      <c r="A38" s="59" t="str">
        <f t="shared" si="17"/>
        <v>Niveau 3</v>
      </c>
      <c r="B38" s="60">
        <f t="shared" si="18"/>
        <v>17</v>
      </c>
      <c r="C38" s="60">
        <f t="shared" si="18"/>
        <v>1183</v>
      </c>
      <c r="D38" s="60">
        <f t="shared" si="18"/>
        <v>417</v>
      </c>
      <c r="E38" s="60">
        <f t="shared" si="18"/>
        <v>212.7</v>
      </c>
      <c r="F38" s="60">
        <f t="shared" si="18"/>
        <v>5229</v>
      </c>
      <c r="G38" s="61">
        <f t="shared" si="19"/>
        <v>69.588235294117652</v>
      </c>
      <c r="H38" s="62">
        <f t="shared" si="20"/>
        <v>24.529411764705884</v>
      </c>
      <c r="I38" s="61">
        <f t="shared" si="21"/>
        <v>12.511764705882353</v>
      </c>
      <c r="J38" s="61">
        <f t="shared" si="22"/>
        <v>307.58823529411762</v>
      </c>
    </row>
    <row r="39" spans="1:10" ht="28.35" customHeight="1" x14ac:dyDescent="0.2">
      <c r="A39" s="63" t="str">
        <f t="shared" si="17"/>
        <v>Niveau 4</v>
      </c>
      <c r="B39" s="64">
        <f t="shared" si="18"/>
        <v>11</v>
      </c>
      <c r="C39" s="64">
        <f t="shared" si="18"/>
        <v>1253</v>
      </c>
      <c r="D39" s="64">
        <f t="shared" si="18"/>
        <v>124</v>
      </c>
      <c r="E39" s="64">
        <f t="shared" si="18"/>
        <v>153.5</v>
      </c>
      <c r="F39" s="64">
        <f t="shared" si="18"/>
        <v>5675</v>
      </c>
      <c r="G39" s="65">
        <f t="shared" si="19"/>
        <v>113.90909090909091</v>
      </c>
      <c r="H39" s="66">
        <f t="shared" si="20"/>
        <v>11.272727272727273</v>
      </c>
      <c r="I39" s="65">
        <f t="shared" si="21"/>
        <v>13.954545454545455</v>
      </c>
      <c r="J39" s="65">
        <f t="shared" si="22"/>
        <v>515.90909090909088</v>
      </c>
    </row>
    <row r="40" spans="1:10" ht="29.85" customHeight="1" x14ac:dyDescent="0.2">
      <c r="A40" s="67" t="str">
        <f t="shared" si="17"/>
        <v>Niveau 5</v>
      </c>
      <c r="B40" s="68">
        <f t="shared" si="18"/>
        <v>16</v>
      </c>
      <c r="C40" s="68">
        <f t="shared" si="18"/>
        <v>1830</v>
      </c>
      <c r="D40" s="68">
        <f t="shared" si="18"/>
        <v>268</v>
      </c>
      <c r="E40" s="68">
        <f t="shared" si="18"/>
        <v>193.10000000000002</v>
      </c>
      <c r="F40" s="68">
        <f t="shared" si="18"/>
        <v>8304</v>
      </c>
      <c r="G40" s="69">
        <f t="shared" si="19"/>
        <v>114.375</v>
      </c>
      <c r="H40" s="70">
        <f t="shared" si="20"/>
        <v>16.75</v>
      </c>
      <c r="I40" s="69">
        <f t="shared" si="21"/>
        <v>12.068750000000001</v>
      </c>
      <c r="J40" s="69">
        <f t="shared" si="22"/>
        <v>519</v>
      </c>
    </row>
    <row r="41" spans="1:10" ht="29.85" customHeight="1" x14ac:dyDescent="0.2">
      <c r="A41" s="71" t="str">
        <f t="shared" si="17"/>
        <v>Niveau découverte</v>
      </c>
      <c r="B41" s="72">
        <f t="shared" si="18"/>
        <v>8</v>
      </c>
      <c r="C41" s="72">
        <f t="shared" si="18"/>
        <v>674</v>
      </c>
      <c r="D41" s="72">
        <f t="shared" si="18"/>
        <v>65</v>
      </c>
      <c r="E41" s="72">
        <f t="shared" si="18"/>
        <v>94.9</v>
      </c>
      <c r="F41" s="72">
        <f t="shared" si="18"/>
        <v>1680</v>
      </c>
      <c r="G41" s="73">
        <f t="shared" si="19"/>
        <v>84.25</v>
      </c>
      <c r="H41" s="74">
        <f t="shared" si="20"/>
        <v>8.125</v>
      </c>
      <c r="I41" s="73">
        <f t="shared" si="21"/>
        <v>11.862500000000001</v>
      </c>
      <c r="J41" s="73">
        <f t="shared" si="22"/>
        <v>210</v>
      </c>
    </row>
    <row r="42" spans="1:10" ht="14.65" customHeight="1" x14ac:dyDescent="0.2">
      <c r="A42" s="8" t="str">
        <f t="shared" si="17"/>
        <v xml:space="preserve">Reconnaissance </v>
      </c>
      <c r="B42" s="8">
        <f>B12+B22+B32</f>
        <v>53</v>
      </c>
      <c r="C42" s="75">
        <f>C12+C22+C32</f>
        <v>4130</v>
      </c>
      <c r="D42" s="8"/>
      <c r="E42" s="8"/>
      <c r="F42" s="8"/>
      <c r="G42" s="50">
        <f t="shared" si="19"/>
        <v>77.924528301886795</v>
      </c>
      <c r="H42" s="50"/>
      <c r="I42" s="8"/>
      <c r="J42" s="49"/>
    </row>
    <row r="44" spans="1:10" ht="28.35" customHeight="1" x14ac:dyDescent="0.2">
      <c r="A44" s="76" t="s">
        <v>31</v>
      </c>
      <c r="B44" s="76">
        <f>SUM(B36:B41)</f>
        <v>82</v>
      </c>
      <c r="C44" s="76">
        <f>SUM(C36:C41)</f>
        <v>5889</v>
      </c>
      <c r="D44" s="76">
        <f>SUM(D36:D41)</f>
        <v>2011</v>
      </c>
      <c r="E44" s="76">
        <f>SUM(E36:E41)</f>
        <v>881.9</v>
      </c>
      <c r="F44" s="76">
        <f>SUM(F36:F41)</f>
        <v>24848</v>
      </c>
      <c r="G44" s="76">
        <f>SUM(G36:G41)/5</f>
        <v>88.931608097784562</v>
      </c>
      <c r="H44" s="77">
        <f>SUM(H36:H41)/5</f>
        <v>27.072927807486632</v>
      </c>
      <c r="I44" s="76">
        <f>SUM(I36:I41)/5</f>
        <v>13.068619174942706</v>
      </c>
      <c r="J44" s="76">
        <f>SUM(J36:J41)/5</f>
        <v>362.19589381207027</v>
      </c>
    </row>
    <row r="46" spans="1:10" ht="28.35" customHeight="1" x14ac:dyDescent="0.2">
      <c r="A46" s="219" t="s">
        <v>32</v>
      </c>
      <c r="B46" s="219"/>
      <c r="C46" s="219"/>
      <c r="D46" s="219"/>
      <c r="E46" s="219"/>
      <c r="F46" s="219"/>
      <c r="G46" s="219"/>
      <c r="H46" s="219"/>
      <c r="I46" s="219"/>
      <c r="J46" s="78">
        <v>56</v>
      </c>
    </row>
  </sheetData>
  <mergeCells count="7">
    <mergeCell ref="A34:J34"/>
    <mergeCell ref="A46:I46"/>
    <mergeCell ref="A1:J1"/>
    <mergeCell ref="A2:J2"/>
    <mergeCell ref="A4:J4"/>
    <mergeCell ref="A14:J14"/>
    <mergeCell ref="A24:J24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4922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Niveau 1</vt:lpstr>
      <vt:lpstr>Niveau 2</vt:lpstr>
      <vt:lpstr>Niveau 3</vt:lpstr>
      <vt:lpstr>Niveau 4</vt:lpstr>
      <vt:lpstr>Niveau 5</vt:lpstr>
      <vt:lpstr>Niveau découverte</vt:lpstr>
      <vt:lpstr>Reconnaissance</vt:lpstr>
      <vt:lpstr>Statistiques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cavalier</dc:creator>
  <cp:lastModifiedBy>cavalierjp2@outlook.fr</cp:lastModifiedBy>
  <cp:revision>674</cp:revision>
  <dcterms:created xsi:type="dcterms:W3CDTF">2021-12-24T10:35:30Z</dcterms:created>
  <dcterms:modified xsi:type="dcterms:W3CDTF">2026-03-09T17:38:43Z</dcterms:modified>
  <dc:language>fr-FR</dc:language>
</cp:coreProperties>
</file>