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91C69086-CD40-44AD-A44D-DA0D46F74033}" xr6:coauthVersionLast="47" xr6:coauthVersionMax="47" xr10:uidLastSave="{00000000-0000-0000-0000-000000000000}"/>
  <bookViews>
    <workbookView xWindow="240" yWindow="768" windowWidth="22800" windowHeight="11628" tabRatio="500" xr2:uid="{00000000-000D-0000-FFFF-FFFF00000000}"/>
  </bookViews>
  <sheets>
    <sheet name="Niveau 1" sheetId="1" r:id="rId1"/>
    <sheet name="Niveau 2" sheetId="2" r:id="rId2"/>
    <sheet name="Reconnaissance" sheetId="3" r:id="rId3"/>
    <sheet name="Statistiques 2025-202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2" l="1"/>
  <c r="K16" i="2"/>
  <c r="J16" i="2"/>
  <c r="D16" i="2"/>
  <c r="A16" i="2"/>
  <c r="D40" i="3" l="1"/>
  <c r="D30" i="3"/>
  <c r="D68" i="1"/>
  <c r="A68" i="1"/>
  <c r="B18" i="4" s="1"/>
  <c r="L68" i="1"/>
  <c r="F18" i="4" s="1"/>
  <c r="K68" i="1"/>
  <c r="E18" i="4" s="1"/>
  <c r="J68" i="1"/>
  <c r="D18" i="4" s="1"/>
  <c r="A26" i="4"/>
  <c r="A23" i="4"/>
  <c r="F20" i="4"/>
  <c r="C20" i="4"/>
  <c r="C19" i="4"/>
  <c r="C18" i="4"/>
  <c r="J17" i="4"/>
  <c r="J23" i="4" s="1"/>
  <c r="I17" i="4"/>
  <c r="I23" i="4" s="1"/>
  <c r="H17" i="4"/>
  <c r="H23" i="4" s="1"/>
  <c r="G17" i="4"/>
  <c r="G23" i="4" s="1"/>
  <c r="F17" i="4"/>
  <c r="F23" i="4" s="1"/>
  <c r="E17" i="4"/>
  <c r="E23" i="4" s="1"/>
  <c r="D17" i="4"/>
  <c r="D23" i="4" s="1"/>
  <c r="C17" i="4"/>
  <c r="C23" i="4" s="1"/>
  <c r="B17" i="4"/>
  <c r="B23" i="4" s="1"/>
  <c r="A17" i="4"/>
  <c r="A16" i="4"/>
  <c r="F14" i="4"/>
  <c r="C14" i="4"/>
  <c r="C13" i="4"/>
  <c r="A13" i="4"/>
  <c r="A19" i="4" s="1"/>
  <c r="A25" i="4" s="1"/>
  <c r="C12" i="4"/>
  <c r="A12" i="4"/>
  <c r="A18" i="4" s="1"/>
  <c r="A24" i="4" s="1"/>
  <c r="J11" i="4"/>
  <c r="I11" i="4"/>
  <c r="H11" i="4"/>
  <c r="G11" i="4"/>
  <c r="F11" i="4"/>
  <c r="E11" i="4"/>
  <c r="D11" i="4"/>
  <c r="C11" i="4"/>
  <c r="B11" i="4"/>
  <c r="A11" i="4"/>
  <c r="A10" i="4"/>
  <c r="C8" i="4"/>
  <c r="B8" i="4"/>
  <c r="G8" i="4" s="1"/>
  <c r="C7" i="4"/>
  <c r="C6" i="4"/>
  <c r="A4" i="4"/>
  <c r="A1" i="4"/>
  <c r="A40" i="3"/>
  <c r="B20" i="4" s="1"/>
  <c r="A33" i="3"/>
  <c r="A32" i="3"/>
  <c r="A30" i="3"/>
  <c r="B14" i="4" s="1"/>
  <c r="A19" i="3"/>
  <c r="A18" i="3"/>
  <c r="A16" i="3"/>
  <c r="D16" i="3" s="1"/>
  <c r="H3" i="3"/>
  <c r="H33" i="3" s="1"/>
  <c r="G3" i="3"/>
  <c r="G33" i="3" s="1"/>
  <c r="F3" i="3"/>
  <c r="F33" i="3" s="1"/>
  <c r="E3" i="3"/>
  <c r="E33" i="3" s="1"/>
  <c r="D3" i="3"/>
  <c r="D33" i="3" s="1"/>
  <c r="C3" i="3"/>
  <c r="C33" i="3" s="1"/>
  <c r="B3" i="3"/>
  <c r="B33" i="3" s="1"/>
  <c r="A2" i="3"/>
  <c r="A1" i="3"/>
  <c r="L25" i="2"/>
  <c r="F19" i="4" s="1"/>
  <c r="K25" i="2"/>
  <c r="E19" i="4" s="1"/>
  <c r="J25" i="2"/>
  <c r="D19" i="4" s="1"/>
  <c r="D25" i="2"/>
  <c r="A25" i="2"/>
  <c r="B19" i="4" s="1"/>
  <c r="F13" i="4"/>
  <c r="E13" i="4"/>
  <c r="D13" i="4"/>
  <c r="B13" i="4"/>
  <c r="L8" i="2"/>
  <c r="F7" i="4" s="1"/>
  <c r="K8" i="2"/>
  <c r="E7" i="4" s="1"/>
  <c r="J8" i="2"/>
  <c r="D7" i="4" s="1"/>
  <c r="D8" i="2"/>
  <c r="A8" i="2"/>
  <c r="B7" i="4" s="1"/>
  <c r="A1" i="2"/>
  <c r="M53" i="1"/>
  <c r="L53" i="1"/>
  <c r="K53" i="1"/>
  <c r="J53" i="1"/>
  <c r="I53" i="1"/>
  <c r="H53" i="1"/>
  <c r="G53" i="1"/>
  <c r="F53" i="1"/>
  <c r="E53" i="1"/>
  <c r="D53" i="1"/>
  <c r="C53" i="1"/>
  <c r="B53" i="1"/>
  <c r="L50" i="1"/>
  <c r="F12" i="4" s="1"/>
  <c r="K50" i="1"/>
  <c r="E12" i="4" s="1"/>
  <c r="J50" i="1"/>
  <c r="D12" i="4" s="1"/>
  <c r="D50" i="1"/>
  <c r="A50" i="1"/>
  <c r="B12" i="4" s="1"/>
  <c r="M29" i="1"/>
  <c r="L29" i="1"/>
  <c r="K29" i="1"/>
  <c r="J29" i="1"/>
  <c r="I29" i="1"/>
  <c r="H29" i="1"/>
  <c r="G29" i="1"/>
  <c r="F29" i="1"/>
  <c r="E29" i="1"/>
  <c r="D29" i="1"/>
  <c r="C29" i="1"/>
  <c r="A29" i="1"/>
  <c r="L26" i="1"/>
  <c r="F6" i="4" s="1"/>
  <c r="K26" i="1"/>
  <c r="E6" i="4" s="1"/>
  <c r="J26" i="1"/>
  <c r="D6" i="4" s="1"/>
  <c r="D26" i="1"/>
  <c r="A26" i="1"/>
  <c r="C24" i="4" l="1"/>
  <c r="C26" i="4"/>
  <c r="F26" i="4"/>
  <c r="G14" i="4"/>
  <c r="G12" i="4"/>
  <c r="I13" i="4"/>
  <c r="B6" i="4"/>
  <c r="J6" i="4" s="1"/>
  <c r="C25" i="4"/>
  <c r="B25" i="4"/>
  <c r="H7" i="4"/>
  <c r="D25" i="4"/>
  <c r="J7" i="4"/>
  <c r="F25" i="4"/>
  <c r="E24" i="4"/>
  <c r="E25" i="4"/>
  <c r="I7" i="4"/>
  <c r="H18" i="4"/>
  <c r="J18" i="4"/>
  <c r="H19" i="4"/>
  <c r="J19" i="4"/>
  <c r="G19" i="4"/>
  <c r="H12" i="4"/>
  <c r="J12" i="4"/>
  <c r="I18" i="4"/>
  <c r="H13" i="4"/>
  <c r="J13" i="4"/>
  <c r="I19" i="4"/>
  <c r="I12" i="4"/>
  <c r="G13" i="4"/>
  <c r="G18" i="4"/>
  <c r="G20" i="4"/>
  <c r="D24" i="4"/>
  <c r="F24" i="4"/>
  <c r="B26" i="4"/>
  <c r="G26" i="4" s="1"/>
  <c r="B19" i="3"/>
  <c r="D19" i="3"/>
  <c r="F19" i="3"/>
  <c r="H19" i="3"/>
  <c r="G7" i="4"/>
  <c r="C19" i="3"/>
  <c r="E19" i="3"/>
  <c r="G19" i="3"/>
  <c r="C28" i="4" l="1"/>
  <c r="J25" i="4"/>
  <c r="H25" i="4"/>
  <c r="I25" i="4"/>
  <c r="B24" i="4"/>
  <c r="B28" i="4" s="1"/>
  <c r="I6" i="4"/>
  <c r="G25" i="4"/>
  <c r="G6" i="4"/>
  <c r="H6" i="4"/>
  <c r="D28" i="4"/>
  <c r="E28" i="4"/>
  <c r="F28" i="4"/>
  <c r="J24" i="4" l="1"/>
  <c r="J28" i="4" s="1"/>
  <c r="I24" i="4"/>
  <c r="I28" i="4" s="1"/>
  <c r="H24" i="4"/>
  <c r="H28" i="4" s="1"/>
  <c r="G24" i="4"/>
  <c r="G28" i="4" s="1"/>
</calcChain>
</file>

<file path=xl/sharedStrings.xml><?xml version="1.0" encoding="utf-8"?>
<sst xmlns="http://schemas.openxmlformats.org/spreadsheetml/2006/main" count="433" uniqueCount="108">
  <si>
    <t>Activité Marche Nordique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</si>
  <si>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</si>
  <si>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</si>
  <si>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</si>
  <si>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</si>
  <si>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</si>
  <si>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</si>
  <si>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</si>
  <si>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</si>
  <si>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Facultatif</t>
  </si>
  <si>
    <t>Participants</t>
  </si>
  <si>
    <t>Km</t>
  </si>
  <si>
    <t>Dénivelé</t>
  </si>
  <si>
    <t>Commentaire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</si>
  <si>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</si>
  <si>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</si>
  <si>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</si>
  <si>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</si>
  <si>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</si>
  <si>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</si>
  <si>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</si>
  <si>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</si>
  <si>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</si>
  <si>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</si>
  <si>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Niveau 1</t>
  </si>
  <si>
    <t>Niveau 2</t>
  </si>
  <si>
    <t xml:space="preserve">Reconnaissance </t>
  </si>
  <si>
    <t>Récapitulatif Saison 2024-2025</t>
  </si>
  <si>
    <t xml:space="preserve">Tous les groupes </t>
  </si>
  <si>
    <t xml:space="preserve">Plus grand nombre de participants dans une randonnée : Groupe </t>
  </si>
  <si>
    <t>T1 Saison 2025-2026</t>
  </si>
  <si>
    <t>T2 Saison 2025-2026</t>
  </si>
  <si>
    <t>T3 Saison 2025-2026</t>
  </si>
  <si>
    <t>Saison 2025-2026</t>
  </si>
  <si>
    <t>St Gély</t>
  </si>
  <si>
    <t>Zapera Annie</t>
  </si>
  <si>
    <t>Non</t>
  </si>
  <si>
    <t>Garcia Françoise</t>
  </si>
  <si>
    <t>RAS</t>
  </si>
  <si>
    <t>St Gély les Vautes</t>
  </si>
  <si>
    <t>Granat Marie-Chantal</t>
  </si>
  <si>
    <t>Niveau1+2 RAS</t>
  </si>
  <si>
    <t>niveau 1 et 2 RAS</t>
  </si>
  <si>
    <t>non</t>
  </si>
  <si>
    <t>Voie verte St Mathieu de Tréviers</t>
  </si>
  <si>
    <t>Voie Verte St Mathieu de Tréviers</t>
  </si>
  <si>
    <t>niveau1+niveau2 RAS</t>
  </si>
  <si>
    <t>St Gély ancienne route des Matelles</t>
  </si>
  <si>
    <t>Barreyre jean michel</t>
  </si>
  <si>
    <t>Garcia francoise</t>
  </si>
  <si>
    <t>12 km groupe 1 et 8 km groupe 2</t>
  </si>
  <si>
    <t>12 et 8</t>
  </si>
  <si>
    <t>Saint gely - les matelles</t>
  </si>
  <si>
    <t>Lac de Cécéles St Mathieu de Tréviers</t>
  </si>
  <si>
    <t>Barreyre Jean-Michel</t>
  </si>
  <si>
    <t>Lac de Cécélés St Mathieu de Tréviers</t>
  </si>
  <si>
    <t>Granat Marie-Chantl</t>
  </si>
  <si>
    <t>St Gély Albertine St Sauveur</t>
  </si>
  <si>
    <t>St Saveur Albertine</t>
  </si>
  <si>
    <t>St Sauveur Albertine</t>
  </si>
  <si>
    <t>Cassagnoles</t>
  </si>
  <si>
    <t>Barreyre Jean-michel</t>
  </si>
  <si>
    <t>Niveau 1+Niveau 2 RAS</t>
  </si>
  <si>
    <t>St Sauveur</t>
  </si>
  <si>
    <t>Assas</t>
  </si>
  <si>
    <t>assas</t>
  </si>
  <si>
    <t>barreyre jean michel</t>
  </si>
  <si>
    <t>garcia francoise</t>
  </si>
  <si>
    <t>grannat marie chantal</t>
  </si>
  <si>
    <t>Plateau de Piquet Grabels</t>
  </si>
  <si>
    <t>Niveau1+2 Ras</t>
  </si>
  <si>
    <t>Sortie annulée - pluie</t>
  </si>
  <si>
    <t>Pas de sortie pluie</t>
  </si>
  <si>
    <t>Pas de sortie - pluie</t>
  </si>
  <si>
    <t>pas d'animateur 2</t>
  </si>
  <si>
    <t>Saint gely ,les vautes</t>
  </si>
  <si>
    <t>saint gely du fesc</t>
  </si>
  <si>
    <t>ras</t>
  </si>
  <si>
    <t>Granat marie chantal</t>
  </si>
  <si>
    <t>Domaine de Restinclière</t>
  </si>
  <si>
    <t>Domaine de Restinclières</t>
  </si>
  <si>
    <t>Plateau de piquet Grabels</t>
  </si>
  <si>
    <t>Sortie annulée</t>
  </si>
  <si>
    <t>Les Matelles</t>
  </si>
  <si>
    <t>St Gely</t>
  </si>
  <si>
    <t>Ras Groupe 1+2</t>
  </si>
  <si>
    <t>Pas de sortie, pas d'animateurs disponibles</t>
  </si>
  <si>
    <t>St Gély le Patus des Granges</t>
  </si>
  <si>
    <t>St Gély Patus des Granges</t>
  </si>
  <si>
    <t>St Gély -Patus des Granges</t>
  </si>
  <si>
    <t>Zapera annie</t>
  </si>
  <si>
    <t>Granat Marie Chantal</t>
  </si>
  <si>
    <t>Barreyre Jean Michel</t>
  </si>
  <si>
    <t>Gosse dominique (en formation)</t>
  </si>
  <si>
    <t>10.3</t>
  </si>
  <si>
    <t>Montferrier (baillarguet)</t>
  </si>
  <si>
    <t>Cassagnoles Assas</t>
  </si>
  <si>
    <t>Annie Zapera</t>
  </si>
  <si>
    <t>Jean-Michel Barreyre</t>
  </si>
  <si>
    <t>St Gély les Matelles</t>
  </si>
  <si>
    <t>Françoise Garcia</t>
  </si>
  <si>
    <t>Marie-Chantal Granat</t>
  </si>
  <si>
    <t>Vacances scolaires</t>
  </si>
  <si>
    <t>Dominique Gosse</t>
  </si>
  <si>
    <t>Jean-michel barreyre</t>
  </si>
  <si>
    <t>Dominique gosse</t>
  </si>
  <si>
    <t>Prades le lez</t>
  </si>
  <si>
    <t>Domaine de Restinclière Prades le 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</si>
</sst>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0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rgb="FF434343"/>
      <name val="Roboto"/>
    </font>
    <font>
      <sz val="10"/>
      <name val="Arial"/>
      <family val="2"/>
    </font>
    <font>
      <sz val="10"/>
      <color theme="0" tint="-4.9989318521683403E-2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EEEEEE"/>
        <bgColor rgb="FFFFFFFF"/>
      </patternFill>
    </fill>
    <fill>
      <patternFill patternType="solid">
        <fgColor rgb="FF00B05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EEEEEE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2" borderId="0" applyBorder="0" applyProtection="0"/>
    <xf numFmtId="0" fontId="6" fillId="3" borderId="0" applyBorder="0" applyProtection="0"/>
    <xf numFmtId="0" fontId="11" fillId="0" borderId="0"/>
    <xf numFmtId="0" fontId="15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/>
    <xf numFmtId="0" fontId="2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wrapText="1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4" fontId="10" fillId="9" borderId="2" xfId="0" applyNumberFormat="1" applyFont="1" applyFill="1" applyBorder="1" applyAlignment="1">
      <alignment horizontal="righ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14" fontId="7" fillId="9" borderId="2" xfId="0" applyNumberFormat="1" applyFont="1" applyFill="1" applyBorder="1" applyAlignment="1">
      <alignment horizontal="center"/>
    </xf>
    <xf numFmtId="0" fontId="7" fillId="9" borderId="2" xfId="0" applyFont="1" applyFill="1" applyBorder="1"/>
    <xf numFmtId="0" fontId="7" fillId="0" borderId="2" xfId="0" applyFont="1" applyBorder="1" applyAlignment="1">
      <alignment horizontal="center"/>
    </xf>
    <xf numFmtId="0" fontId="7" fillId="9" borderId="2" xfId="0" applyFont="1" applyFill="1" applyBorder="1" applyAlignment="1">
      <alignment horizontal="left"/>
    </xf>
    <xf numFmtId="14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9" fillId="9" borderId="0" xfId="0" applyFont="1" applyFill="1" applyAlignment="1">
      <alignment horizontal="right" vertical="center" wrapText="1"/>
    </xf>
    <xf numFmtId="14" fontId="10" fillId="9" borderId="0" xfId="0" applyNumberFormat="1" applyFont="1" applyFill="1" applyAlignment="1">
      <alignment horizontal="right" vertical="center" wrapText="1"/>
    </xf>
    <xf numFmtId="0" fontId="10" fillId="9" borderId="0" xfId="0" applyFont="1" applyFill="1" applyAlignment="1">
      <alignment horizontal="left" vertical="center" wrapText="1"/>
    </xf>
    <xf numFmtId="0" fontId="7" fillId="9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13" fillId="9" borderId="2" xfId="3" applyNumberFormat="1" applyFont="1" applyFill="1" applyBorder="1" applyAlignment="1">
      <alignment vertical="center"/>
    </xf>
    <xf numFmtId="0" fontId="13" fillId="9" borderId="2" xfId="3" applyFont="1" applyFill="1" applyBorder="1" applyAlignment="1">
      <alignment vertical="center"/>
    </xf>
    <xf numFmtId="0" fontId="12" fillId="9" borderId="2" xfId="3" applyFont="1" applyFill="1" applyBorder="1" applyAlignment="1">
      <alignment vertical="center"/>
    </xf>
    <xf numFmtId="0" fontId="11" fillId="9" borderId="2" xfId="3" applyFill="1" applyBorder="1"/>
    <xf numFmtId="14" fontId="12" fillId="0" borderId="2" xfId="3" applyNumberFormat="1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0" borderId="2" xfId="3" applyFont="1" applyBorder="1" applyAlignment="1">
      <alignment horizontal="center" vertical="center"/>
    </xf>
    <xf numFmtId="0" fontId="11" fillId="0" borderId="2" xfId="3" applyFont="1" applyBorder="1" applyAlignment="1"/>
    <xf numFmtId="0" fontId="12" fillId="9" borderId="2" xfId="3" applyFont="1" applyFill="1" applyBorder="1" applyAlignment="1">
      <alignment horizontal="center" vertical="center"/>
    </xf>
    <xf numFmtId="14" fontId="12" fillId="11" borderId="2" xfId="0" applyNumberFormat="1" applyFont="1" applyFill="1" applyBorder="1" applyAlignment="1">
      <alignment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14" fontId="16" fillId="0" borderId="2" xfId="4" applyNumberFormat="1" applyFont="1" applyBorder="1" applyAlignment="1">
      <alignment vertical="center"/>
    </xf>
    <xf numFmtId="0" fontId="16" fillId="0" borderId="2" xfId="4" applyFont="1" applyBorder="1" applyAlignment="1">
      <alignment vertical="center"/>
    </xf>
    <xf numFmtId="0" fontId="16" fillId="0" borderId="2" xfId="4" applyFont="1" applyBorder="1" applyAlignment="1">
      <alignment horizontal="center" vertical="center"/>
    </xf>
    <xf numFmtId="0" fontId="15" fillId="0" borderId="2" xfId="4" applyFont="1" applyBorder="1" applyAlignment="1"/>
    <xf numFmtId="14" fontId="16" fillId="12" borderId="2" xfId="0" applyNumberFormat="1" applyFont="1" applyFill="1" applyBorder="1" applyAlignment="1">
      <alignment vertical="center"/>
    </xf>
    <xf numFmtId="0" fontId="16" fillId="12" borderId="2" xfId="0" applyFont="1" applyFill="1" applyBorder="1" applyAlignment="1">
      <alignment vertical="center"/>
    </xf>
    <xf numFmtId="0" fontId="16" fillId="12" borderId="2" xfId="0" applyFont="1" applyFill="1" applyBorder="1" applyAlignment="1">
      <alignment horizontal="center" vertical="center"/>
    </xf>
    <xf numFmtId="0" fontId="0" fillId="12" borderId="2" xfId="0" applyFill="1" applyBorder="1"/>
    <xf numFmtId="14" fontId="17" fillId="13" borderId="2" xfId="0" applyNumberFormat="1" applyFont="1" applyFill="1" applyBorder="1" applyAlignment="1">
      <alignment horizontal="right" vertical="center" wrapText="1"/>
    </xf>
    <xf numFmtId="0" fontId="17" fillId="13" borderId="2" xfId="0" applyFont="1" applyFill="1" applyBorder="1" applyAlignment="1">
      <alignment vertical="center" wrapText="1"/>
    </xf>
    <xf numFmtId="0" fontId="18" fillId="13" borderId="2" xfId="0" applyFont="1" applyFill="1" applyBorder="1" applyAlignment="1">
      <alignment vertical="center" wrapText="1"/>
    </xf>
    <xf numFmtId="0" fontId="17" fillId="13" borderId="2" xfId="0" applyFont="1" applyFill="1" applyBorder="1" applyAlignment="1">
      <alignment horizontal="center" vertical="center" wrapText="1"/>
    </xf>
    <xf numFmtId="14" fontId="17" fillId="14" borderId="2" xfId="0" applyNumberFormat="1" applyFont="1" applyFill="1" applyBorder="1" applyAlignment="1">
      <alignment horizontal="right" vertical="center" wrapText="1"/>
    </xf>
    <xf numFmtId="0" fontId="17" fillId="14" borderId="2" xfId="0" applyFont="1" applyFill="1" applyBorder="1" applyAlignment="1">
      <alignment vertical="center" wrapText="1"/>
    </xf>
    <xf numFmtId="0" fontId="18" fillId="14" borderId="2" xfId="0" applyFont="1" applyFill="1" applyBorder="1" applyAlignment="1">
      <alignment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14" fontId="19" fillId="15" borderId="2" xfId="0" applyNumberFormat="1" applyFont="1" applyFill="1" applyBorder="1" applyAlignment="1">
      <alignment horizontal="center"/>
    </xf>
    <xf numFmtId="0" fontId="19" fillId="15" borderId="2" xfId="0" applyFont="1" applyFill="1" applyBorder="1"/>
    <xf numFmtId="0" fontId="19" fillId="15" borderId="2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left"/>
    </xf>
    <xf numFmtId="14" fontId="19" fillId="9" borderId="2" xfId="0" applyNumberFormat="1" applyFont="1" applyFill="1" applyBorder="1" applyAlignment="1">
      <alignment horizontal="center"/>
    </xf>
    <xf numFmtId="0" fontId="19" fillId="9" borderId="2" xfId="0" applyFont="1" applyFill="1" applyBorder="1"/>
    <xf numFmtId="0" fontId="19" fillId="9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4" fillId="9" borderId="2" xfId="3" applyFont="1" applyFill="1" applyBorder="1" applyAlignment="1">
      <alignment horizontal="left" vertical="center"/>
    </xf>
    <xf numFmtId="0" fontId="12" fillId="0" borderId="2" xfId="3" applyFont="1" applyBorder="1" applyAlignment="1">
      <alignment horizontal="left" vertical="center"/>
    </xf>
    <xf numFmtId="0" fontId="12" fillId="11" borderId="2" xfId="0" applyFont="1" applyFill="1" applyBorder="1" applyAlignment="1">
      <alignment horizontal="left" vertical="center"/>
    </xf>
    <xf numFmtId="0" fontId="16" fillId="0" borderId="2" xfId="4" applyFont="1" applyBorder="1" applyAlignment="1">
      <alignment horizontal="left" vertical="center"/>
    </xf>
    <xf numFmtId="0" fontId="17" fillId="13" borderId="2" xfId="0" applyFont="1" applyFill="1" applyBorder="1" applyAlignment="1">
      <alignment horizontal="left" vertical="center" wrapText="1"/>
    </xf>
    <xf numFmtId="0" fontId="17" fillId="1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9" borderId="2" xfId="0" applyFont="1" applyFill="1" applyBorder="1" applyAlignment="1">
      <alignment horizontal="left"/>
    </xf>
    <xf numFmtId="0" fontId="9" fillId="9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B1A93290-4B0B-48E3-BEC5-634EDFAE8F07}"/>
    <cellStyle name="Normal 3" xfId="4" xr:uid="{76325A92-6C18-4883-9F79-4C22FC8A41E9}"/>
    <cellStyle name="rouge" xfId="1" xr:uid="{00000000-0005-0000-0000-000001000000}"/>
    <cellStyle name="vert" xfId="2" xr:uid="{00000000-0005-0000-0000-000002000000}"/>
  </cellStyles>
  <dxfs count="12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Réponses au formulaire 1-style" pivot="0" count="4" xr9:uid="{5E70DF92-B059-4BB1-9950-8EECA82D221F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topLeftCell="A50" workbookViewId="0">
      <selection activeCell="M64" activeCellId="8" sqref="B64 C64 D64 E64 F64 G64 H64 I64 M64"/>
    </sheetView>
  </sheetViews>
  <sheetFormatPr baseColWidth="10" defaultColWidth="12.109375" defaultRowHeight="13.2"/>
  <cols>
    <col min="1" max="1" width="5.5546875" style="1" customWidth="1"/>
    <col min="2" max="2" width="11.33203125" style="2" customWidth="1"/>
    <col min="3" max="3" width="35.33203125" customWidth="1"/>
    <col min="4" max="4" width="9.44140625" style="1" customWidth="1"/>
    <col min="5" max="5" width="18.6640625" customWidth="1"/>
    <col min="6" max="6" width="18.6640625" style="1" customWidth="1"/>
    <col min="7" max="7" width="20" customWidth="1"/>
    <col min="8" max="8" width="18.6640625" style="1" customWidth="1"/>
    <col min="9" max="9" width="19.44140625" style="1" customWidth="1"/>
    <col min="10" max="10" width="11.109375" style="1" customWidth="1"/>
    <col min="11" max="11" width="10" style="1" customWidth="1"/>
    <col min="12" max="12" width="8.5546875" style="1" customWidth="1"/>
    <col min="13" max="13" width="35.6640625" style="127" customWidth="1"/>
    <col min="14" max="23" width="11.5546875" style="1" customWidth="1"/>
  </cols>
  <sheetData>
    <row r="1" spans="1:23" ht="24.6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23" ht="24.6">
      <c r="A2" s="131" t="s">
        <v>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23">
      <c r="A3" s="5" t="s">
        <v>1</v>
      </c>
      <c r="B3" s="8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18" t="s">
        <v>13</v>
      </c>
    </row>
    <row r="4" spans="1:23">
      <c r="A4" s="39">
        <v>1</v>
      </c>
      <c r="B4" s="3">
        <v>45909</v>
      </c>
      <c r="C4" s="56" t="s">
        <v>34</v>
      </c>
      <c r="D4" s="57">
        <v>0</v>
      </c>
      <c r="E4" s="56" t="s">
        <v>35</v>
      </c>
      <c r="F4" s="56" t="s">
        <v>36</v>
      </c>
      <c r="G4" s="56" t="s">
        <v>37</v>
      </c>
      <c r="H4" s="56" t="s">
        <v>36</v>
      </c>
      <c r="I4" s="56"/>
      <c r="J4" s="57">
        <v>10</v>
      </c>
      <c r="K4" s="57">
        <v>9.4700000000000006</v>
      </c>
      <c r="L4" s="57">
        <v>169</v>
      </c>
      <c r="M4" s="56" t="s">
        <v>38</v>
      </c>
      <c r="N4" s="55"/>
      <c r="V4"/>
      <c r="W4"/>
    </row>
    <row r="5" spans="1:23">
      <c r="A5" s="40">
        <v>1</v>
      </c>
      <c r="B5" s="3">
        <v>45912</v>
      </c>
      <c r="C5" s="56" t="s">
        <v>39</v>
      </c>
      <c r="D5" s="57">
        <v>0</v>
      </c>
      <c r="E5" s="56" t="s">
        <v>37</v>
      </c>
      <c r="F5" s="56" t="s">
        <v>36</v>
      </c>
      <c r="G5" s="56" t="s">
        <v>40</v>
      </c>
      <c r="H5" s="56" t="s">
        <v>36</v>
      </c>
      <c r="I5" s="56"/>
      <c r="J5" s="57">
        <v>10</v>
      </c>
      <c r="K5" s="57">
        <v>9</v>
      </c>
      <c r="L5" s="57">
        <v>141</v>
      </c>
      <c r="M5" s="56" t="s">
        <v>41</v>
      </c>
      <c r="V5"/>
      <c r="W5"/>
    </row>
    <row r="6" spans="1:23">
      <c r="A6" s="39">
        <v>1</v>
      </c>
      <c r="B6" s="58">
        <v>45916</v>
      </c>
      <c r="C6" s="56" t="s">
        <v>34</v>
      </c>
      <c r="D6" s="57">
        <v>0</v>
      </c>
      <c r="E6" s="56" t="s">
        <v>35</v>
      </c>
      <c r="F6" s="56" t="s">
        <v>36</v>
      </c>
      <c r="G6" s="56" t="s">
        <v>37</v>
      </c>
      <c r="H6" s="56" t="s">
        <v>36</v>
      </c>
      <c r="I6" s="56"/>
      <c r="J6" s="57">
        <v>11</v>
      </c>
      <c r="K6" s="57">
        <v>8.32</v>
      </c>
      <c r="L6" s="57">
        <v>66</v>
      </c>
      <c r="M6" s="56" t="s">
        <v>38</v>
      </c>
      <c r="V6"/>
      <c r="W6"/>
    </row>
    <row r="7" spans="1:23">
      <c r="A7" s="40">
        <v>1</v>
      </c>
      <c r="B7" s="3">
        <v>45919</v>
      </c>
      <c r="C7" s="56" t="s">
        <v>34</v>
      </c>
      <c r="D7" s="57">
        <v>0</v>
      </c>
      <c r="E7" s="56" t="s">
        <v>37</v>
      </c>
      <c r="F7" s="56" t="s">
        <v>36</v>
      </c>
      <c r="G7" s="56" t="s">
        <v>43</v>
      </c>
      <c r="H7" s="56" t="s">
        <v>36</v>
      </c>
      <c r="I7" s="56"/>
      <c r="J7" s="57">
        <v>14</v>
      </c>
      <c r="K7" s="57">
        <v>8.5</v>
      </c>
      <c r="L7" s="57">
        <v>68</v>
      </c>
      <c r="M7" s="56" t="s">
        <v>42</v>
      </c>
      <c r="N7" s="55"/>
    </row>
    <row r="8" spans="1:23">
      <c r="A8" s="39">
        <v>1</v>
      </c>
      <c r="B8" s="58">
        <v>45923</v>
      </c>
      <c r="C8" s="56" t="s">
        <v>44</v>
      </c>
      <c r="D8" s="57">
        <v>24</v>
      </c>
      <c r="E8" s="56" t="s">
        <v>37</v>
      </c>
      <c r="F8" s="56" t="s">
        <v>36</v>
      </c>
      <c r="G8" s="56" t="s">
        <v>35</v>
      </c>
      <c r="H8" s="56" t="s">
        <v>36</v>
      </c>
      <c r="I8" s="56"/>
      <c r="J8" s="57">
        <v>9</v>
      </c>
      <c r="K8" s="57">
        <v>9.1999999999999993</v>
      </c>
      <c r="L8" s="57">
        <v>126</v>
      </c>
      <c r="M8" s="56" t="s">
        <v>38</v>
      </c>
      <c r="V8"/>
      <c r="W8"/>
    </row>
    <row r="9" spans="1:23">
      <c r="A9" s="40">
        <v>1</v>
      </c>
      <c r="B9" s="58">
        <v>45926</v>
      </c>
      <c r="C9" s="56" t="s">
        <v>45</v>
      </c>
      <c r="D9" s="57">
        <v>24</v>
      </c>
      <c r="E9" s="56" t="s">
        <v>37</v>
      </c>
      <c r="F9" s="56" t="s">
        <v>36</v>
      </c>
      <c r="G9" s="56" t="s">
        <v>40</v>
      </c>
      <c r="H9" s="56" t="s">
        <v>36</v>
      </c>
      <c r="I9" s="56"/>
      <c r="J9" s="57">
        <v>13</v>
      </c>
      <c r="K9" s="57">
        <v>7.5</v>
      </c>
      <c r="L9" s="57">
        <v>126</v>
      </c>
      <c r="M9" s="56" t="s">
        <v>46</v>
      </c>
      <c r="V9"/>
      <c r="W9"/>
    </row>
    <row r="10" spans="1:23">
      <c r="A10" s="40">
        <v>1</v>
      </c>
      <c r="B10" s="58">
        <v>45930</v>
      </c>
      <c r="C10" s="56" t="s">
        <v>47</v>
      </c>
      <c r="D10" s="57">
        <v>0</v>
      </c>
      <c r="E10" s="56" t="s">
        <v>37</v>
      </c>
      <c r="F10" s="56" t="s">
        <v>36</v>
      </c>
      <c r="G10" s="56" t="s">
        <v>35</v>
      </c>
      <c r="H10" s="56" t="s">
        <v>36</v>
      </c>
      <c r="I10" s="56"/>
      <c r="J10" s="57">
        <v>14</v>
      </c>
      <c r="K10" s="57">
        <v>11</v>
      </c>
      <c r="L10" s="57">
        <v>130</v>
      </c>
      <c r="M10" s="56" t="s">
        <v>38</v>
      </c>
    </row>
    <row r="11" spans="1:23">
      <c r="A11" s="40">
        <v>1</v>
      </c>
      <c r="B11" s="38">
        <v>45933</v>
      </c>
      <c r="C11" s="56" t="s">
        <v>52</v>
      </c>
      <c r="D11" s="57">
        <v>0</v>
      </c>
      <c r="E11" s="56" t="s">
        <v>48</v>
      </c>
      <c r="F11" s="56" t="s">
        <v>36</v>
      </c>
      <c r="G11" s="56" t="s">
        <v>49</v>
      </c>
      <c r="H11" s="56" t="s">
        <v>36</v>
      </c>
      <c r="I11" s="56"/>
      <c r="J11" s="57">
        <v>19</v>
      </c>
      <c r="K11" s="5" t="s">
        <v>51</v>
      </c>
      <c r="L11" s="57">
        <v>197</v>
      </c>
      <c r="M11" s="56" t="s">
        <v>50</v>
      </c>
    </row>
    <row r="12" spans="1:23" ht="26.4">
      <c r="A12" s="41">
        <v>1</v>
      </c>
      <c r="B12" s="58">
        <v>45937</v>
      </c>
      <c r="C12" s="56" t="s">
        <v>53</v>
      </c>
      <c r="D12" s="57">
        <v>36</v>
      </c>
      <c r="E12" s="56" t="s">
        <v>54</v>
      </c>
      <c r="F12" s="56" t="s">
        <v>36</v>
      </c>
      <c r="G12" s="56" t="s">
        <v>35</v>
      </c>
      <c r="H12" s="56" t="s">
        <v>36</v>
      </c>
      <c r="I12" s="56"/>
      <c r="J12" s="57">
        <v>14</v>
      </c>
      <c r="K12" s="57">
        <v>10</v>
      </c>
      <c r="L12" s="57">
        <v>120</v>
      </c>
      <c r="M12" s="56" t="s">
        <v>38</v>
      </c>
    </row>
    <row r="13" spans="1:23" ht="26.4">
      <c r="A13" s="41">
        <v>1</v>
      </c>
      <c r="B13" s="58">
        <v>45940</v>
      </c>
      <c r="C13" s="56" t="s">
        <v>55</v>
      </c>
      <c r="D13" s="57">
        <v>36</v>
      </c>
      <c r="E13" s="56" t="s">
        <v>54</v>
      </c>
      <c r="F13" s="56" t="s">
        <v>36</v>
      </c>
      <c r="G13" s="56" t="s">
        <v>56</v>
      </c>
      <c r="H13" s="56" t="s">
        <v>36</v>
      </c>
      <c r="I13" s="56" t="s">
        <v>35</v>
      </c>
      <c r="J13" s="57">
        <v>11</v>
      </c>
      <c r="K13" s="57">
        <v>9.6</v>
      </c>
      <c r="L13" s="57">
        <v>108</v>
      </c>
      <c r="M13" s="56" t="s">
        <v>41</v>
      </c>
    </row>
    <row r="14" spans="1:23" ht="26.4">
      <c r="A14" s="41">
        <v>1</v>
      </c>
      <c r="B14" s="58">
        <v>45944</v>
      </c>
      <c r="C14" s="56" t="s">
        <v>57</v>
      </c>
      <c r="D14" s="57">
        <v>0</v>
      </c>
      <c r="E14" s="56" t="s">
        <v>54</v>
      </c>
      <c r="F14" s="56" t="s">
        <v>36</v>
      </c>
      <c r="G14" s="56" t="s">
        <v>35</v>
      </c>
      <c r="H14" s="56" t="s">
        <v>36</v>
      </c>
      <c r="I14" s="56"/>
      <c r="J14" s="57">
        <v>13</v>
      </c>
      <c r="K14" s="57">
        <v>11.42</v>
      </c>
      <c r="L14" s="57">
        <v>74</v>
      </c>
      <c r="M14" s="56" t="s">
        <v>38</v>
      </c>
      <c r="V14"/>
      <c r="W14"/>
    </row>
    <row r="15" spans="1:23">
      <c r="A15" s="39">
        <v>1</v>
      </c>
      <c r="B15" s="58">
        <v>45947</v>
      </c>
      <c r="C15" s="56" t="s">
        <v>58</v>
      </c>
      <c r="D15" s="57">
        <v>5</v>
      </c>
      <c r="E15" s="56" t="s">
        <v>35</v>
      </c>
      <c r="F15" s="56" t="s">
        <v>36</v>
      </c>
      <c r="G15" s="56" t="s">
        <v>54</v>
      </c>
      <c r="H15" s="56" t="s">
        <v>36</v>
      </c>
      <c r="I15" s="56"/>
      <c r="J15" s="57">
        <v>9</v>
      </c>
      <c r="K15" s="57">
        <v>8.4</v>
      </c>
      <c r="L15" s="57">
        <v>74</v>
      </c>
      <c r="M15" s="56" t="s">
        <v>38</v>
      </c>
      <c r="V15"/>
      <c r="W15"/>
    </row>
    <row r="16" spans="1:23" ht="26.4">
      <c r="A16" s="40">
        <v>1</v>
      </c>
      <c r="B16" s="58">
        <v>45965</v>
      </c>
      <c r="C16" s="56" t="s">
        <v>60</v>
      </c>
      <c r="D16" s="57">
        <v>20</v>
      </c>
      <c r="E16" s="56" t="s">
        <v>54</v>
      </c>
      <c r="F16" s="56" t="s">
        <v>36</v>
      </c>
      <c r="G16" s="56" t="s">
        <v>35</v>
      </c>
      <c r="H16" s="56" t="s">
        <v>36</v>
      </c>
      <c r="I16" s="56"/>
      <c r="J16" s="57">
        <v>12</v>
      </c>
      <c r="K16" s="57">
        <v>9.6999999999999993</v>
      </c>
      <c r="L16" s="57">
        <v>145</v>
      </c>
      <c r="M16" s="56" t="s">
        <v>38</v>
      </c>
    </row>
    <row r="17" spans="1:23" ht="26.4">
      <c r="A17" s="39">
        <v>1</v>
      </c>
      <c r="B17" s="58">
        <v>45968</v>
      </c>
      <c r="C17" s="56" t="s">
        <v>60</v>
      </c>
      <c r="D17" s="57">
        <v>20</v>
      </c>
      <c r="E17" s="56" t="s">
        <v>61</v>
      </c>
      <c r="F17" s="56" t="s">
        <v>36</v>
      </c>
      <c r="G17" s="56" t="s">
        <v>37</v>
      </c>
      <c r="H17" s="56" t="s">
        <v>36</v>
      </c>
      <c r="I17" s="56" t="s">
        <v>35</v>
      </c>
      <c r="J17" s="57">
        <v>18</v>
      </c>
      <c r="K17" s="57">
        <v>8</v>
      </c>
      <c r="L17" s="57">
        <v>125</v>
      </c>
      <c r="M17" s="56" t="s">
        <v>62</v>
      </c>
    </row>
    <row r="18" spans="1:23" ht="26.4">
      <c r="A18" s="39">
        <v>1</v>
      </c>
      <c r="B18" s="59">
        <v>45979</v>
      </c>
      <c r="C18" s="56" t="s">
        <v>64</v>
      </c>
      <c r="D18" s="57">
        <v>22</v>
      </c>
      <c r="E18" s="57" t="s">
        <v>54</v>
      </c>
      <c r="F18" s="56" t="s">
        <v>36</v>
      </c>
      <c r="G18" s="56" t="s">
        <v>35</v>
      </c>
      <c r="H18" s="56" t="s">
        <v>36</v>
      </c>
      <c r="I18" s="57"/>
      <c r="J18" s="57">
        <v>14</v>
      </c>
      <c r="K18" s="57">
        <v>11</v>
      </c>
      <c r="L18" s="57">
        <v>170</v>
      </c>
      <c r="M18" s="56" t="s">
        <v>38</v>
      </c>
      <c r="N18" s="55"/>
    </row>
    <row r="19" spans="1:23">
      <c r="A19" s="39">
        <v>1</v>
      </c>
      <c r="B19" s="58">
        <v>45982</v>
      </c>
      <c r="C19" s="56" t="s">
        <v>65</v>
      </c>
      <c r="D19" s="57">
        <v>20</v>
      </c>
      <c r="E19" s="56" t="s">
        <v>66</v>
      </c>
      <c r="F19" s="56" t="s">
        <v>36</v>
      </c>
      <c r="G19" s="56" t="s">
        <v>67</v>
      </c>
      <c r="H19" s="56" t="s">
        <v>36</v>
      </c>
      <c r="I19" s="56" t="s">
        <v>68</v>
      </c>
      <c r="J19" s="57">
        <v>13</v>
      </c>
      <c r="K19" s="57">
        <v>8.4</v>
      </c>
      <c r="L19" s="57">
        <v>130</v>
      </c>
      <c r="M19" s="56" t="s">
        <v>38</v>
      </c>
    </row>
    <row r="20" spans="1:23">
      <c r="A20" s="39">
        <v>1</v>
      </c>
      <c r="B20" s="58">
        <v>45989</v>
      </c>
      <c r="C20" s="56" t="s">
        <v>69</v>
      </c>
      <c r="D20" s="57">
        <v>6</v>
      </c>
      <c r="E20" s="56" t="s">
        <v>37</v>
      </c>
      <c r="F20" s="56" t="s">
        <v>36</v>
      </c>
      <c r="G20" s="56" t="s">
        <v>54</v>
      </c>
      <c r="H20" s="56" t="s">
        <v>36</v>
      </c>
      <c r="I20" s="56" t="s">
        <v>35</v>
      </c>
      <c r="J20" s="57">
        <v>14</v>
      </c>
      <c r="K20" s="57">
        <v>9</v>
      </c>
      <c r="L20" s="57">
        <v>108</v>
      </c>
      <c r="M20" s="56" t="s">
        <v>70</v>
      </c>
    </row>
    <row r="21" spans="1:23">
      <c r="A21" s="62">
        <v>0</v>
      </c>
      <c r="B21" s="63">
        <v>45993</v>
      </c>
      <c r="C21" s="64" t="s">
        <v>71</v>
      </c>
      <c r="D21" s="61"/>
      <c r="E21" s="60"/>
      <c r="F21" s="60"/>
      <c r="G21" s="60"/>
      <c r="H21" s="60"/>
      <c r="I21" s="60"/>
      <c r="J21" s="61"/>
      <c r="K21" s="61"/>
      <c r="L21" s="61"/>
      <c r="M21" s="64" t="s">
        <v>71</v>
      </c>
      <c r="N21" s="55"/>
      <c r="O21" s="55"/>
      <c r="P21" s="55"/>
    </row>
    <row r="22" spans="1:23" ht="26.4">
      <c r="A22" s="39">
        <v>1</v>
      </c>
      <c r="B22" s="58">
        <v>45996</v>
      </c>
      <c r="C22" s="56" t="s">
        <v>34</v>
      </c>
      <c r="D22" s="57">
        <v>0</v>
      </c>
      <c r="E22" s="56" t="s">
        <v>54</v>
      </c>
      <c r="F22" s="56" t="s">
        <v>36</v>
      </c>
      <c r="G22" s="56" t="s">
        <v>37</v>
      </c>
      <c r="H22" s="56" t="s">
        <v>36</v>
      </c>
      <c r="I22" s="56"/>
      <c r="J22" s="57">
        <v>15</v>
      </c>
      <c r="K22" s="57">
        <v>10.4</v>
      </c>
      <c r="L22" s="57">
        <v>166</v>
      </c>
      <c r="M22" s="56" t="s">
        <v>38</v>
      </c>
    </row>
    <row r="23" spans="1:23">
      <c r="A23" s="69">
        <v>0</v>
      </c>
      <c r="B23" s="67">
        <v>46000</v>
      </c>
      <c r="C23" s="68" t="s">
        <v>71</v>
      </c>
      <c r="D23" s="66"/>
      <c r="E23" s="65"/>
      <c r="F23" s="66"/>
      <c r="G23" s="65"/>
      <c r="H23" s="66"/>
      <c r="I23" s="65"/>
      <c r="J23" s="66"/>
      <c r="K23" s="66"/>
      <c r="L23" s="66"/>
      <c r="M23" s="70" t="s">
        <v>71</v>
      </c>
    </row>
    <row r="24" spans="1:23" ht="26.4">
      <c r="A24" s="39">
        <v>1</v>
      </c>
      <c r="B24" s="71">
        <v>46003</v>
      </c>
      <c r="C24" s="55" t="s">
        <v>34</v>
      </c>
      <c r="D24" s="72">
        <v>0</v>
      </c>
      <c r="E24" s="55" t="s">
        <v>54</v>
      </c>
      <c r="F24" s="55" t="s">
        <v>36</v>
      </c>
      <c r="G24" s="55" t="s">
        <v>35</v>
      </c>
      <c r="H24" s="55" t="s">
        <v>36</v>
      </c>
      <c r="I24" s="55"/>
      <c r="J24" s="72">
        <v>10</v>
      </c>
      <c r="K24" s="72">
        <v>9.64</v>
      </c>
      <c r="L24" s="72">
        <v>121</v>
      </c>
      <c r="M24" s="55" t="s">
        <v>38</v>
      </c>
    </row>
    <row r="25" spans="1:23">
      <c r="A25" s="62">
        <v>0</v>
      </c>
      <c r="B25" s="75">
        <v>46007</v>
      </c>
      <c r="C25" s="76" t="s">
        <v>73</v>
      </c>
      <c r="D25" s="74">
        <v>8</v>
      </c>
      <c r="E25" s="74">
        <v>0</v>
      </c>
      <c r="F25" s="73" t="s">
        <v>36</v>
      </c>
      <c r="G25" s="74">
        <v>0</v>
      </c>
      <c r="H25" s="73" t="s">
        <v>36</v>
      </c>
      <c r="I25" s="73"/>
      <c r="J25" s="129">
        <v>0</v>
      </c>
      <c r="K25" s="129">
        <v>0</v>
      </c>
      <c r="L25" s="129">
        <v>0</v>
      </c>
      <c r="M25" s="76" t="s">
        <v>72</v>
      </c>
    </row>
    <row r="26" spans="1:23">
      <c r="A26" s="42">
        <f>SUM(A4:A25)</f>
        <v>19</v>
      </c>
      <c r="B26" s="37"/>
      <c r="C26" s="36"/>
      <c r="D26" s="36">
        <f>SUM(D4:D25)</f>
        <v>221</v>
      </c>
      <c r="E26" s="36"/>
      <c r="F26" s="36"/>
      <c r="G26" s="36"/>
      <c r="H26" s="36"/>
      <c r="I26" s="36"/>
      <c r="J26" s="36">
        <f>SUM(J4:J25)</f>
        <v>243</v>
      </c>
      <c r="K26" s="36">
        <f>SUM(K4:K25)</f>
        <v>168.55</v>
      </c>
      <c r="L26" s="36">
        <f>SUM(L4:L25)</f>
        <v>2364</v>
      </c>
      <c r="M26" s="119"/>
    </row>
    <row r="28" spans="1:23" ht="24.6">
      <c r="A28" s="131" t="s">
        <v>31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23">
      <c r="A29" s="5" t="str">
        <f>3:3</f>
        <v>Faite</v>
      </c>
      <c r="B29" s="8" t="s">
        <v>2</v>
      </c>
      <c r="C29" s="4" t="str">
        <f t="shared" ref="C29:M29" si="0">C3</f>
        <v>Lieu de la mission</v>
      </c>
      <c r="D29" s="5" t="str">
        <f t="shared" si="0"/>
        <v>Trajet A/R</v>
      </c>
      <c r="E29" s="4" t="str">
        <f t="shared" si="0"/>
        <v>Animateur n°1</v>
      </c>
      <c r="F29" s="5" t="str">
        <f t="shared" si="0"/>
        <v>Véhicule Animateur 1</v>
      </c>
      <c r="G29" s="4" t="str">
        <f t="shared" si="0"/>
        <v>Animateur n°2</v>
      </c>
      <c r="H29" s="5" t="str">
        <f t="shared" si="0"/>
        <v>Véhicule Animateur 2</v>
      </c>
      <c r="I29" s="5" t="str">
        <f t="shared" si="0"/>
        <v>Animateur Facultatif</v>
      </c>
      <c r="J29" s="5" t="str">
        <f t="shared" si="0"/>
        <v>Participants</v>
      </c>
      <c r="K29" s="5" t="str">
        <f t="shared" si="0"/>
        <v>Km</v>
      </c>
      <c r="L29" s="5" t="str">
        <f t="shared" si="0"/>
        <v>Dénivelé</v>
      </c>
      <c r="M29" s="118" t="str">
        <f t="shared" si="0"/>
        <v>Commentaire</v>
      </c>
      <c r="V29"/>
      <c r="W29"/>
    </row>
    <row r="30" spans="1:23">
      <c r="A30" s="5">
        <v>1</v>
      </c>
      <c r="B30" s="58">
        <v>46028</v>
      </c>
      <c r="C30" s="56" t="s">
        <v>75</v>
      </c>
      <c r="D30" s="57">
        <v>0</v>
      </c>
      <c r="E30" s="56" t="s">
        <v>48</v>
      </c>
      <c r="F30" s="56" t="s">
        <v>36</v>
      </c>
      <c r="G30" s="56" t="s">
        <v>74</v>
      </c>
      <c r="H30" s="56" t="s">
        <v>36</v>
      </c>
      <c r="I30" s="56"/>
      <c r="J30" s="57">
        <v>13</v>
      </c>
      <c r="K30" s="57">
        <v>12</v>
      </c>
      <c r="L30" s="57">
        <v>179</v>
      </c>
      <c r="M30" s="118"/>
    </row>
    <row r="31" spans="1:23" ht="18" customHeight="1">
      <c r="A31" s="5">
        <v>1</v>
      </c>
      <c r="B31" s="58">
        <v>46031</v>
      </c>
      <c r="C31" s="56" t="s">
        <v>76</v>
      </c>
      <c r="D31" s="57">
        <v>0</v>
      </c>
      <c r="E31" s="56" t="s">
        <v>48</v>
      </c>
      <c r="F31" s="56" t="s">
        <v>36</v>
      </c>
      <c r="G31" s="56" t="s">
        <v>78</v>
      </c>
      <c r="H31" s="56" t="s">
        <v>36</v>
      </c>
      <c r="I31" s="56"/>
      <c r="J31" s="57">
        <v>11</v>
      </c>
      <c r="K31" s="57">
        <v>8</v>
      </c>
      <c r="L31" s="57">
        <v>142</v>
      </c>
      <c r="M31" s="56" t="s">
        <v>77</v>
      </c>
    </row>
    <row r="32" spans="1:23" ht="26.4">
      <c r="A32" s="5">
        <v>1</v>
      </c>
      <c r="B32" s="58">
        <v>46035</v>
      </c>
      <c r="C32" s="56" t="s">
        <v>79</v>
      </c>
      <c r="D32" s="57">
        <v>13</v>
      </c>
      <c r="E32" s="56" t="s">
        <v>54</v>
      </c>
      <c r="F32" s="56" t="s">
        <v>36</v>
      </c>
      <c r="G32" s="56" t="s">
        <v>35</v>
      </c>
      <c r="H32" s="56" t="s">
        <v>36</v>
      </c>
      <c r="I32" s="56"/>
      <c r="J32" s="57">
        <v>8</v>
      </c>
      <c r="K32" s="57">
        <v>9.08</v>
      </c>
      <c r="L32" s="57">
        <v>63</v>
      </c>
      <c r="M32" s="56" t="s">
        <v>38</v>
      </c>
    </row>
    <row r="33" spans="1:13">
      <c r="A33" s="5">
        <v>1</v>
      </c>
      <c r="B33" s="58">
        <v>46038</v>
      </c>
      <c r="C33" s="56" t="s">
        <v>80</v>
      </c>
      <c r="D33" s="57">
        <v>13</v>
      </c>
      <c r="E33" s="56" t="s">
        <v>35</v>
      </c>
      <c r="F33" s="56" t="s">
        <v>36</v>
      </c>
      <c r="G33" s="56" t="s">
        <v>54</v>
      </c>
      <c r="H33" s="56" t="s">
        <v>36</v>
      </c>
      <c r="I33" s="56"/>
      <c r="J33" s="57">
        <v>6</v>
      </c>
      <c r="K33" s="57">
        <v>9</v>
      </c>
      <c r="L33" s="57">
        <v>70</v>
      </c>
      <c r="M33" s="56" t="s">
        <v>38</v>
      </c>
    </row>
    <row r="34" spans="1:13" ht="26.4">
      <c r="A34" s="5">
        <v>1</v>
      </c>
      <c r="B34" s="58">
        <v>46042</v>
      </c>
      <c r="C34" s="56" t="s">
        <v>81</v>
      </c>
      <c r="D34" s="57">
        <v>3</v>
      </c>
      <c r="E34" s="56" t="s">
        <v>54</v>
      </c>
      <c r="F34" s="56" t="s">
        <v>36</v>
      </c>
      <c r="G34" s="56" t="s">
        <v>35</v>
      </c>
      <c r="H34" s="56" t="s">
        <v>36</v>
      </c>
      <c r="I34" s="56"/>
      <c r="J34" s="57">
        <v>14</v>
      </c>
      <c r="K34" s="57">
        <v>9</v>
      </c>
      <c r="L34" s="57">
        <v>132</v>
      </c>
      <c r="M34" s="56" t="s">
        <v>38</v>
      </c>
    </row>
    <row r="35" spans="1:13">
      <c r="A35" s="69">
        <v>0</v>
      </c>
      <c r="B35" s="67">
        <v>46045</v>
      </c>
      <c r="C35" s="68" t="s">
        <v>82</v>
      </c>
      <c r="D35" s="77"/>
      <c r="E35" s="68"/>
      <c r="F35" s="77"/>
      <c r="G35" s="68"/>
      <c r="H35" s="68"/>
      <c r="I35" s="68"/>
      <c r="J35" s="77"/>
      <c r="K35" s="77"/>
      <c r="L35" s="77"/>
      <c r="M35" s="70" t="s">
        <v>82</v>
      </c>
    </row>
    <row r="36" spans="1:13">
      <c r="A36" s="62">
        <v>0</v>
      </c>
      <c r="B36" s="78">
        <v>46049</v>
      </c>
      <c r="C36" s="52" t="s">
        <v>82</v>
      </c>
      <c r="D36" s="54"/>
      <c r="E36" s="52"/>
      <c r="F36" s="54"/>
      <c r="G36" s="52"/>
      <c r="H36" s="54"/>
      <c r="I36" s="7"/>
      <c r="J36" s="7"/>
      <c r="K36" s="7"/>
      <c r="L36" s="7"/>
      <c r="M36" s="120" t="s">
        <v>82</v>
      </c>
    </row>
    <row r="37" spans="1:13" ht="26.4">
      <c r="A37" s="40">
        <v>1</v>
      </c>
      <c r="B37" s="58">
        <v>46052</v>
      </c>
      <c r="C37" s="56" t="s">
        <v>34</v>
      </c>
      <c r="D37" s="57">
        <v>0</v>
      </c>
      <c r="E37" s="56" t="s">
        <v>54</v>
      </c>
      <c r="F37" s="56" t="s">
        <v>36</v>
      </c>
      <c r="G37" s="56" t="s">
        <v>37</v>
      </c>
      <c r="H37" s="56" t="s">
        <v>36</v>
      </c>
      <c r="I37" s="56"/>
      <c r="J37" s="57">
        <v>8</v>
      </c>
      <c r="K37" s="57">
        <v>8.5</v>
      </c>
      <c r="L37" s="57">
        <v>120</v>
      </c>
      <c r="M37" s="56" t="s">
        <v>38</v>
      </c>
    </row>
    <row r="38" spans="1:13" ht="26.4">
      <c r="A38" s="39">
        <v>1</v>
      </c>
      <c r="B38" s="58">
        <v>46056</v>
      </c>
      <c r="C38" s="56" t="s">
        <v>83</v>
      </c>
      <c r="D38" s="57">
        <v>10</v>
      </c>
      <c r="E38" s="56" t="s">
        <v>54</v>
      </c>
      <c r="F38" s="56" t="s">
        <v>36</v>
      </c>
      <c r="G38" s="56" t="s">
        <v>35</v>
      </c>
      <c r="H38" s="56" t="s">
        <v>36</v>
      </c>
      <c r="I38" s="56"/>
      <c r="J38" s="57">
        <v>13</v>
      </c>
      <c r="K38" s="57">
        <v>10.47</v>
      </c>
      <c r="L38" s="57">
        <v>83</v>
      </c>
      <c r="M38" s="56" t="s">
        <v>38</v>
      </c>
    </row>
    <row r="39" spans="1:13">
      <c r="A39" s="39">
        <v>1</v>
      </c>
      <c r="B39" s="58">
        <v>46059</v>
      </c>
      <c r="C39" s="56" t="s">
        <v>83</v>
      </c>
      <c r="D39" s="57">
        <v>10</v>
      </c>
      <c r="E39" s="56" t="s">
        <v>35</v>
      </c>
      <c r="F39" s="56" t="s">
        <v>36</v>
      </c>
      <c r="G39" s="56" t="s">
        <v>54</v>
      </c>
      <c r="H39" s="56" t="s">
        <v>36</v>
      </c>
      <c r="I39" s="56"/>
      <c r="J39" s="57">
        <v>7</v>
      </c>
      <c r="K39" s="57">
        <v>9.24</v>
      </c>
      <c r="L39" s="57">
        <v>67</v>
      </c>
      <c r="M39" s="56" t="s">
        <v>38</v>
      </c>
    </row>
    <row r="40" spans="1:13">
      <c r="A40" s="62">
        <v>0</v>
      </c>
      <c r="B40" s="51">
        <v>46063</v>
      </c>
      <c r="C40" s="52" t="s">
        <v>71</v>
      </c>
      <c r="D40" s="54"/>
      <c r="E40" s="52"/>
      <c r="F40" s="54"/>
      <c r="G40" s="52"/>
      <c r="H40" s="54"/>
      <c r="I40" s="7"/>
      <c r="J40" s="7"/>
      <c r="K40" s="7"/>
      <c r="L40" s="7"/>
      <c r="M40" s="120" t="s">
        <v>71</v>
      </c>
    </row>
    <row r="41" spans="1:13">
      <c r="A41" s="77">
        <v>0</v>
      </c>
      <c r="B41" s="67">
        <v>46066</v>
      </c>
      <c r="C41" s="68" t="s">
        <v>71</v>
      </c>
      <c r="D41" s="77"/>
      <c r="E41" s="68"/>
      <c r="F41" s="77"/>
      <c r="G41" s="68"/>
      <c r="H41" s="77"/>
      <c r="I41" s="68"/>
      <c r="J41" s="77"/>
      <c r="K41" s="77"/>
      <c r="L41" s="77"/>
      <c r="M41" s="70" t="s">
        <v>71</v>
      </c>
    </row>
    <row r="42" spans="1:13" ht="26.4">
      <c r="A42" s="39">
        <v>1</v>
      </c>
      <c r="B42" s="58">
        <v>46070</v>
      </c>
      <c r="C42" s="56" t="s">
        <v>34</v>
      </c>
      <c r="D42" s="57">
        <v>0</v>
      </c>
      <c r="E42" s="56" t="s">
        <v>54</v>
      </c>
      <c r="F42" s="56" t="s">
        <v>36</v>
      </c>
      <c r="G42" s="56" t="s">
        <v>35</v>
      </c>
      <c r="H42" s="56" t="s">
        <v>36</v>
      </c>
      <c r="I42" s="56"/>
      <c r="J42" s="57">
        <v>14</v>
      </c>
      <c r="K42" s="57">
        <v>8.5</v>
      </c>
      <c r="L42" s="57">
        <v>170</v>
      </c>
      <c r="M42" s="56" t="s">
        <v>38</v>
      </c>
    </row>
    <row r="43" spans="1:13" ht="26.4">
      <c r="A43" s="39">
        <v>1</v>
      </c>
      <c r="B43" s="58">
        <v>46073</v>
      </c>
      <c r="C43" s="56" t="s">
        <v>84</v>
      </c>
      <c r="D43" s="57">
        <v>0</v>
      </c>
      <c r="E43" s="56" t="s">
        <v>54</v>
      </c>
      <c r="F43" s="56" t="s">
        <v>36</v>
      </c>
      <c r="G43" s="56" t="s">
        <v>37</v>
      </c>
      <c r="H43" s="56" t="s">
        <v>36</v>
      </c>
      <c r="I43" s="56" t="s">
        <v>40</v>
      </c>
      <c r="J43" s="57">
        <v>19</v>
      </c>
      <c r="K43" s="57">
        <v>8.76</v>
      </c>
      <c r="L43" s="57">
        <v>168</v>
      </c>
      <c r="M43" s="56" t="s">
        <v>85</v>
      </c>
    </row>
    <row r="44" spans="1:13" ht="13.8">
      <c r="A44" s="62">
        <v>0</v>
      </c>
      <c r="B44" s="79">
        <v>46091</v>
      </c>
      <c r="C44" s="80" t="s">
        <v>34</v>
      </c>
      <c r="D44" s="81">
        <v>0</v>
      </c>
      <c r="E44" s="81">
        <v>0</v>
      </c>
      <c r="F44" s="81" t="s">
        <v>36</v>
      </c>
      <c r="G44" s="81">
        <v>0</v>
      </c>
      <c r="H44" s="81" t="s">
        <v>36</v>
      </c>
      <c r="I44" s="82"/>
      <c r="J44" s="87">
        <v>0</v>
      </c>
      <c r="K44" s="87">
        <v>0</v>
      </c>
      <c r="L44" s="87">
        <v>0</v>
      </c>
      <c r="M44" s="121" t="s">
        <v>86</v>
      </c>
    </row>
    <row r="45" spans="1:13" ht="13.8">
      <c r="A45" s="39">
        <v>1</v>
      </c>
      <c r="B45" s="83">
        <v>46094</v>
      </c>
      <c r="C45" s="84" t="s">
        <v>44</v>
      </c>
      <c r="D45" s="85">
        <v>24</v>
      </c>
      <c r="E45" s="84" t="s">
        <v>54</v>
      </c>
      <c r="F45" s="84" t="s">
        <v>36</v>
      </c>
      <c r="G45" s="84" t="s">
        <v>35</v>
      </c>
      <c r="H45" s="84" t="s">
        <v>36</v>
      </c>
      <c r="I45" s="86"/>
      <c r="J45" s="85">
        <v>13</v>
      </c>
      <c r="K45" s="85">
        <v>9</v>
      </c>
      <c r="L45" s="85">
        <v>128</v>
      </c>
      <c r="M45" s="122" t="s">
        <v>41</v>
      </c>
    </row>
    <row r="46" spans="1:13" ht="13.8">
      <c r="A46" s="39">
        <v>1</v>
      </c>
      <c r="B46" s="88">
        <v>46098</v>
      </c>
      <c r="C46" s="89" t="s">
        <v>87</v>
      </c>
      <c r="D46" s="90">
        <v>0</v>
      </c>
      <c r="E46" s="89" t="s">
        <v>54</v>
      </c>
      <c r="F46" s="89" t="s">
        <v>36</v>
      </c>
      <c r="G46" s="89" t="s">
        <v>35</v>
      </c>
      <c r="H46" s="89" t="s">
        <v>36</v>
      </c>
      <c r="I46" s="91"/>
      <c r="J46" s="90">
        <v>12</v>
      </c>
      <c r="K46" s="90">
        <v>11.44</v>
      </c>
      <c r="L46" s="90">
        <v>130</v>
      </c>
      <c r="M46" s="123" t="s">
        <v>38</v>
      </c>
    </row>
    <row r="47" spans="1:13" ht="13.8">
      <c r="A47" s="40">
        <v>1</v>
      </c>
      <c r="B47" s="92">
        <v>46101</v>
      </c>
      <c r="C47" s="93" t="s">
        <v>88</v>
      </c>
      <c r="D47" s="94">
        <v>0</v>
      </c>
      <c r="E47" s="93" t="s">
        <v>35</v>
      </c>
      <c r="F47" s="93" t="s">
        <v>36</v>
      </c>
      <c r="G47" s="93" t="s">
        <v>54</v>
      </c>
      <c r="H47" s="93" t="s">
        <v>36</v>
      </c>
      <c r="I47" s="95"/>
      <c r="J47" s="94">
        <v>5</v>
      </c>
      <c r="K47" s="94">
        <v>9.1999999999999993</v>
      </c>
      <c r="L47" s="94">
        <v>106</v>
      </c>
      <c r="M47" s="124" t="s">
        <v>38</v>
      </c>
    </row>
    <row r="48" spans="1:13" ht="13.8">
      <c r="A48" s="39">
        <v>1</v>
      </c>
      <c r="B48" s="92">
        <v>46108</v>
      </c>
      <c r="C48" s="93" t="s">
        <v>64</v>
      </c>
      <c r="D48" s="94">
        <v>20</v>
      </c>
      <c r="E48" s="93" t="s">
        <v>92</v>
      </c>
      <c r="F48" s="93" t="s">
        <v>36</v>
      </c>
      <c r="G48" s="93" t="s">
        <v>91</v>
      </c>
      <c r="H48" s="93" t="s">
        <v>36</v>
      </c>
      <c r="I48" s="95"/>
      <c r="J48" s="94">
        <v>14</v>
      </c>
      <c r="K48" s="94">
        <v>9</v>
      </c>
      <c r="L48" s="94">
        <v>130</v>
      </c>
      <c r="M48" s="124" t="s">
        <v>77</v>
      </c>
    </row>
    <row r="49" spans="1:13" s="1" customFormat="1" ht="26.4">
      <c r="A49" s="40">
        <v>1</v>
      </c>
      <c r="B49" s="100">
        <v>46112</v>
      </c>
      <c r="C49" s="101" t="s">
        <v>95</v>
      </c>
      <c r="D49" s="103">
        <v>20</v>
      </c>
      <c r="E49" s="101" t="s">
        <v>48</v>
      </c>
      <c r="F49" s="101" t="s">
        <v>36</v>
      </c>
      <c r="G49" s="101" t="s">
        <v>93</v>
      </c>
      <c r="H49" s="101" t="s">
        <v>36</v>
      </c>
      <c r="I49" s="102"/>
      <c r="J49" s="103">
        <v>11</v>
      </c>
      <c r="K49" s="103" t="s">
        <v>94</v>
      </c>
      <c r="L49" s="103">
        <v>197</v>
      </c>
      <c r="M49" s="125" t="s">
        <v>77</v>
      </c>
    </row>
    <row r="50" spans="1:13">
      <c r="A50" s="36">
        <f>SUM(A30:A49)</f>
        <v>15</v>
      </c>
      <c r="B50" s="37"/>
      <c r="C50" s="36"/>
      <c r="D50" s="36">
        <f>SUM(D30:D49)</f>
        <v>113</v>
      </c>
      <c r="E50" s="36"/>
      <c r="F50" s="36"/>
      <c r="G50" s="36"/>
      <c r="H50" s="36"/>
      <c r="I50" s="36"/>
      <c r="J50" s="36">
        <f>SUM(J30:J49)</f>
        <v>168</v>
      </c>
      <c r="K50" s="36">
        <f>SUM(K30:K49)</f>
        <v>131.19</v>
      </c>
      <c r="L50" s="36">
        <f>SUM(L30:L49)</f>
        <v>1885</v>
      </c>
      <c r="M50" s="119"/>
    </row>
    <row r="51" spans="1:13">
      <c r="A51" s="5"/>
      <c r="B51" s="8"/>
      <c r="C51" s="4"/>
      <c r="D51" s="5"/>
      <c r="E51" s="4"/>
      <c r="F51" s="5"/>
      <c r="G51" s="4"/>
      <c r="H51" s="5"/>
      <c r="I51" s="5"/>
      <c r="J51" s="5"/>
      <c r="K51" s="5"/>
      <c r="L51" s="5"/>
      <c r="M51" s="118"/>
    </row>
    <row r="52" spans="1:13" ht="24.6">
      <c r="A52" s="131" t="s">
        <v>32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</row>
    <row r="53" spans="1:13">
      <c r="A53" s="5" t="s">
        <v>1</v>
      </c>
      <c r="B53" s="8" t="str">
        <f t="shared" ref="B53:M53" si="1">B3</f>
        <v>Date</v>
      </c>
      <c r="C53" s="4" t="str">
        <f t="shared" si="1"/>
        <v>Lieu de la mission</v>
      </c>
      <c r="D53" s="5" t="str">
        <f t="shared" si="1"/>
        <v>Trajet A/R</v>
      </c>
      <c r="E53" s="4" t="str">
        <f t="shared" si="1"/>
        <v>Animateur n°1</v>
      </c>
      <c r="F53" s="5" t="str">
        <f t="shared" si="1"/>
        <v>Véhicule Animateur 1</v>
      </c>
      <c r="G53" s="4" t="str">
        <f t="shared" si="1"/>
        <v>Animateur n°2</v>
      </c>
      <c r="H53" s="5" t="str">
        <f t="shared" si="1"/>
        <v>Véhicule Animateur 2</v>
      </c>
      <c r="I53" s="5" t="str">
        <f t="shared" si="1"/>
        <v>Animateur Facultatif</v>
      </c>
      <c r="J53" s="5" t="str">
        <f t="shared" si="1"/>
        <v>Participants</v>
      </c>
      <c r="K53" s="5" t="str">
        <f t="shared" si="1"/>
        <v>Km</v>
      </c>
      <c r="L53" s="5" t="str">
        <f t="shared" si="1"/>
        <v>Dénivelé</v>
      </c>
      <c r="M53" s="118" t="str">
        <f t="shared" si="1"/>
        <v>Commentaire</v>
      </c>
    </row>
    <row r="54" spans="1:13">
      <c r="A54" s="9">
        <v>1</v>
      </c>
      <c r="B54" s="104">
        <v>46115</v>
      </c>
      <c r="C54" s="105" t="s">
        <v>96</v>
      </c>
      <c r="D54" s="107">
        <v>20</v>
      </c>
      <c r="E54" s="105" t="s">
        <v>97</v>
      </c>
      <c r="F54" s="105" t="s">
        <v>36</v>
      </c>
      <c r="G54" s="105" t="s">
        <v>98</v>
      </c>
      <c r="H54" s="105" t="s">
        <v>36</v>
      </c>
      <c r="I54" s="106"/>
      <c r="J54" s="107">
        <v>6</v>
      </c>
      <c r="K54" s="107">
        <v>10</v>
      </c>
      <c r="L54" s="107">
        <v>168</v>
      </c>
      <c r="M54" s="126" t="s">
        <v>38</v>
      </c>
    </row>
    <row r="55" spans="1:13" ht="26.4">
      <c r="A55" s="109">
        <v>1</v>
      </c>
      <c r="B55" s="104">
        <v>46119</v>
      </c>
      <c r="C55" s="105" t="s">
        <v>99</v>
      </c>
      <c r="D55" s="107">
        <v>0</v>
      </c>
      <c r="E55" s="105" t="s">
        <v>98</v>
      </c>
      <c r="F55" s="105" t="s">
        <v>36</v>
      </c>
      <c r="G55" s="105" t="s">
        <v>97</v>
      </c>
      <c r="H55" s="105" t="s">
        <v>36</v>
      </c>
      <c r="I55" s="106"/>
      <c r="J55" s="107">
        <v>9</v>
      </c>
      <c r="K55" s="107">
        <v>13</v>
      </c>
      <c r="L55" s="107">
        <v>209</v>
      </c>
      <c r="M55" s="126" t="s">
        <v>38</v>
      </c>
    </row>
    <row r="56" spans="1:13">
      <c r="A56" s="9">
        <v>1</v>
      </c>
      <c r="B56" s="104">
        <v>46122</v>
      </c>
      <c r="C56" s="105" t="s">
        <v>34</v>
      </c>
      <c r="D56" s="107">
        <v>0</v>
      </c>
      <c r="E56" s="105" t="s">
        <v>100</v>
      </c>
      <c r="F56" s="105" t="s">
        <v>36</v>
      </c>
      <c r="G56" s="105" t="s">
        <v>101</v>
      </c>
      <c r="H56" s="105" t="s">
        <v>36</v>
      </c>
      <c r="I56" s="105" t="s">
        <v>97</v>
      </c>
      <c r="J56" s="107">
        <v>15</v>
      </c>
      <c r="K56" s="107">
        <v>8</v>
      </c>
      <c r="L56" s="107">
        <v>99</v>
      </c>
      <c r="M56" s="126" t="s">
        <v>41</v>
      </c>
    </row>
    <row r="57" spans="1:13">
      <c r="A57" s="9">
        <v>1</v>
      </c>
      <c r="B57" s="100">
        <v>46126</v>
      </c>
      <c r="C57" s="101" t="s">
        <v>34</v>
      </c>
      <c r="D57" s="103">
        <v>0</v>
      </c>
      <c r="E57" s="101" t="s">
        <v>97</v>
      </c>
      <c r="F57" s="101" t="s">
        <v>36</v>
      </c>
      <c r="G57" s="102"/>
      <c r="H57" s="102"/>
      <c r="I57" s="102"/>
      <c r="J57" s="103">
        <v>11</v>
      </c>
      <c r="K57" s="103">
        <v>9</v>
      </c>
      <c r="L57" s="103">
        <v>167</v>
      </c>
      <c r="M57" s="125" t="s">
        <v>38</v>
      </c>
    </row>
    <row r="58" spans="1:13">
      <c r="A58" s="113">
        <v>0</v>
      </c>
      <c r="B58" s="115">
        <v>46133</v>
      </c>
      <c r="C58" s="116" t="s">
        <v>102</v>
      </c>
      <c r="D58" s="117"/>
      <c r="E58" s="116"/>
      <c r="F58" s="117"/>
      <c r="G58" s="116"/>
      <c r="H58" s="117"/>
      <c r="I58" s="117"/>
      <c r="J58" s="117"/>
      <c r="K58" s="117"/>
      <c r="L58" s="117"/>
      <c r="M58" s="128" t="s">
        <v>102</v>
      </c>
    </row>
    <row r="59" spans="1:13">
      <c r="A59" s="113">
        <v>0</v>
      </c>
      <c r="B59" s="111">
        <v>46140</v>
      </c>
      <c r="C59" s="112" t="s">
        <v>102</v>
      </c>
      <c r="D59" s="113"/>
      <c r="E59" s="112"/>
      <c r="F59" s="113"/>
      <c r="G59" s="112"/>
      <c r="H59" s="113"/>
      <c r="I59" s="113"/>
      <c r="J59" s="113"/>
      <c r="K59" s="113"/>
      <c r="L59" s="113"/>
      <c r="M59" s="114" t="s">
        <v>102</v>
      </c>
    </row>
    <row r="60" spans="1:13">
      <c r="A60" s="9">
        <v>1</v>
      </c>
      <c r="B60" s="100">
        <v>46147</v>
      </c>
      <c r="C60" s="101" t="s">
        <v>34</v>
      </c>
      <c r="D60" s="103">
        <v>0</v>
      </c>
      <c r="E60" s="101" t="s">
        <v>103</v>
      </c>
      <c r="F60" s="101" t="s">
        <v>36</v>
      </c>
      <c r="G60" s="101" t="s">
        <v>98</v>
      </c>
      <c r="H60" s="101" t="s">
        <v>36</v>
      </c>
      <c r="I60" s="102"/>
      <c r="J60" s="103">
        <v>9</v>
      </c>
      <c r="K60" s="103">
        <v>9</v>
      </c>
      <c r="L60" s="103">
        <v>80</v>
      </c>
      <c r="M60" s="101" t="s">
        <v>38</v>
      </c>
    </row>
    <row r="61" spans="1:13">
      <c r="A61" s="9">
        <v>1</v>
      </c>
      <c r="B61" s="100">
        <v>46154</v>
      </c>
      <c r="C61" s="101" t="s">
        <v>106</v>
      </c>
      <c r="D61" s="103">
        <v>8</v>
      </c>
      <c r="E61" s="101" t="s">
        <v>104</v>
      </c>
      <c r="F61" s="101" t="s">
        <v>36</v>
      </c>
      <c r="G61" s="101" t="s">
        <v>105</v>
      </c>
      <c r="H61" s="101" t="s">
        <v>36</v>
      </c>
      <c r="I61" s="102"/>
      <c r="J61" s="103">
        <v>10</v>
      </c>
      <c r="K61" s="103">
        <v>9</v>
      </c>
      <c r="L61" s="103">
        <v>99</v>
      </c>
      <c r="M61" s="101" t="s">
        <v>77</v>
      </c>
    </row>
    <row r="62" spans="1:13" ht="26.4">
      <c r="A62" s="9">
        <v>1</v>
      </c>
      <c r="B62" s="100">
        <v>46157</v>
      </c>
      <c r="C62" s="101" t="s">
        <v>107</v>
      </c>
      <c r="D62" s="103">
        <v>13</v>
      </c>
      <c r="E62" s="101" t="s">
        <v>98</v>
      </c>
      <c r="F62" s="101" t="s">
        <v>36</v>
      </c>
      <c r="G62" s="101" t="s">
        <v>100</v>
      </c>
      <c r="H62" s="101" t="s">
        <v>36</v>
      </c>
      <c r="I62" s="102"/>
      <c r="J62" s="103">
        <v>9</v>
      </c>
      <c r="K62" s="103">
        <v>9</v>
      </c>
      <c r="L62" s="103">
        <v>55</v>
      </c>
      <c r="M62" s="101" t="s">
        <v>38</v>
      </c>
    </row>
    <row r="63" spans="1:13">
      <c r="A63" s="9">
        <v>1</v>
      </c>
      <c r="B63" s="104">
        <v>46161</v>
      </c>
      <c r="C63" s="105" t="s">
        <v>47</v>
      </c>
      <c r="D63" s="107">
        <v>0</v>
      </c>
      <c r="E63" s="105" t="s">
        <v>103</v>
      </c>
      <c r="F63" s="105" t="s">
        <v>36</v>
      </c>
      <c r="G63" s="105" t="s">
        <v>98</v>
      </c>
      <c r="H63" s="105" t="s">
        <v>36</v>
      </c>
      <c r="I63" s="106"/>
      <c r="J63" s="107">
        <v>11</v>
      </c>
      <c r="K63" s="107">
        <v>10</v>
      </c>
      <c r="L63" s="107">
        <v>154</v>
      </c>
      <c r="M63" s="105" t="s">
        <v>38</v>
      </c>
    </row>
    <row r="64" spans="1:13">
      <c r="A64" s="9">
        <v>1</v>
      </c>
      <c r="B64" s="15">
        <v>46164</v>
      </c>
      <c r="C64" s="101" t="s">
        <v>34</v>
      </c>
      <c r="D64" s="103">
        <v>0</v>
      </c>
      <c r="E64" s="101" t="s">
        <v>100</v>
      </c>
      <c r="F64" s="101" t="s">
        <v>36</v>
      </c>
      <c r="G64" s="101" t="s">
        <v>103</v>
      </c>
      <c r="H64" s="101" t="s">
        <v>36</v>
      </c>
      <c r="I64" s="102"/>
      <c r="J64" s="103">
        <v>10</v>
      </c>
      <c r="K64" s="103">
        <v>9</v>
      </c>
      <c r="L64" s="103">
        <v>117</v>
      </c>
      <c r="M64" s="101" t="s">
        <v>38</v>
      </c>
    </row>
    <row r="65" spans="1:13">
      <c r="A65" s="9">
        <v>0</v>
      </c>
      <c r="B65" s="15"/>
      <c r="C65" s="11"/>
      <c r="D65" s="9"/>
      <c r="E65" s="11"/>
      <c r="F65" s="9"/>
      <c r="G65" s="11"/>
      <c r="H65" s="9"/>
      <c r="I65" s="9"/>
      <c r="J65" s="9"/>
      <c r="K65" s="9"/>
      <c r="L65" s="9"/>
      <c r="M65" s="17"/>
    </row>
    <row r="66" spans="1:13">
      <c r="A66" s="9">
        <v>0</v>
      </c>
      <c r="B66" s="15"/>
      <c r="C66" s="11"/>
      <c r="D66" s="9"/>
      <c r="E66" s="11"/>
      <c r="F66" s="9"/>
      <c r="G66" s="11"/>
      <c r="H66" s="9"/>
      <c r="I66" s="9"/>
      <c r="J66" s="9"/>
      <c r="K66" s="9"/>
      <c r="L66" s="9"/>
      <c r="M66" s="17"/>
    </row>
    <row r="67" spans="1:13" s="1" customFormat="1">
      <c r="A67" s="9">
        <v>0</v>
      </c>
      <c r="B67" s="15"/>
      <c r="C67" s="11"/>
      <c r="D67" s="9"/>
      <c r="E67" s="11"/>
      <c r="F67" s="9"/>
      <c r="G67" s="11"/>
      <c r="H67" s="9"/>
      <c r="I67" s="9"/>
      <c r="J67" s="9"/>
      <c r="K67" s="9"/>
      <c r="L67" s="9"/>
      <c r="M67" s="17"/>
    </row>
    <row r="68" spans="1:13">
      <c r="A68" s="36">
        <f>SUM(A54:A67)</f>
        <v>9</v>
      </c>
      <c r="B68" s="37"/>
      <c r="C68" s="36"/>
      <c r="D68" s="36">
        <f>SUM(D54:D67)</f>
        <v>41</v>
      </c>
      <c r="E68" s="36"/>
      <c r="F68" s="36"/>
      <c r="G68" s="36"/>
      <c r="H68" s="36"/>
      <c r="I68" s="36"/>
      <c r="J68" s="36">
        <f>SUM(J54:J67)</f>
        <v>90</v>
      </c>
      <c r="K68" s="36">
        <f>SUM(K54:K67)</f>
        <v>86</v>
      </c>
      <c r="L68" s="36">
        <f>SUM(L54:L67)</f>
        <v>1148</v>
      </c>
      <c r="M68" s="119"/>
    </row>
    <row r="72" spans="1:13">
      <c r="J72" s="12"/>
      <c r="K72" s="12"/>
      <c r="L72" s="12"/>
    </row>
  </sheetData>
  <mergeCells count="4">
    <mergeCell ref="A1:M1"/>
    <mergeCell ref="A2:M2"/>
    <mergeCell ref="A28:M28"/>
    <mergeCell ref="A52:M52"/>
  </mergeCells>
  <conditionalFormatting sqref="A4:A25">
    <cfRule type="cellIs" dxfId="7" priority="1" operator="equal">
      <formula>1</formula>
    </cfRule>
    <cfRule type="cellIs" dxfId="6" priority="2" operator="lessThan">
      <formula>1</formula>
    </cfRule>
  </conditionalFormatting>
  <conditionalFormatting sqref="A30:A49 A54:A67">
    <cfRule type="cellIs" dxfId="5" priority="4" operator="equal">
      <formula>1</formula>
    </cfRule>
    <cfRule type="cellIs" dxfId="4" priority="5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opLeftCell="A5" workbookViewId="0">
      <selection activeCell="C30" sqref="C30"/>
    </sheetView>
  </sheetViews>
  <sheetFormatPr baseColWidth="10" defaultColWidth="12.109375" defaultRowHeight="13.2"/>
  <cols>
    <col min="1" max="1" width="5.88671875" style="1" customWidth="1"/>
    <col min="2" max="2" width="11.5546875" style="2" customWidth="1"/>
    <col min="3" max="3" width="32.5546875" customWidth="1"/>
    <col min="4" max="4" width="10" style="1" customWidth="1"/>
    <col min="5" max="5" width="19.88671875" customWidth="1"/>
    <col min="6" max="6" width="19.6640625" style="1" customWidth="1"/>
    <col min="7" max="7" width="19.88671875" customWidth="1"/>
    <col min="8" max="8" width="19.6640625" style="1" customWidth="1"/>
    <col min="9" max="9" width="18.33203125" style="1" customWidth="1"/>
    <col min="10" max="10" width="11.5546875" style="1" customWidth="1"/>
    <col min="11" max="11" width="6.6640625" style="1" customWidth="1"/>
    <col min="12" max="12" width="9.109375" style="1" customWidth="1"/>
    <col min="13" max="13" width="26.5546875" style="1" customWidth="1"/>
    <col min="14" max="21" width="11.5546875" style="1" customWidth="1"/>
  </cols>
  <sheetData>
    <row r="1" spans="1:23" ht="24.6">
      <c r="A1" s="130" t="str">
        <f>'Niveau 1'!A1</f>
        <v>Activité Marche Nordique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23" ht="24.6">
      <c r="A2" s="132" t="s">
        <v>30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23">
      <c r="A3" s="5" t="s">
        <v>1</v>
      </c>
      <c r="B3" s="8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V3" s="1"/>
      <c r="W3" s="1"/>
    </row>
    <row r="4" spans="1:23">
      <c r="A4" s="43">
        <v>1</v>
      </c>
      <c r="B4" s="58">
        <v>45947</v>
      </c>
      <c r="C4" s="56" t="s">
        <v>59</v>
      </c>
      <c r="D4" s="57">
        <v>5</v>
      </c>
      <c r="E4" s="56" t="s">
        <v>37</v>
      </c>
      <c r="F4" s="56" t="s">
        <v>36</v>
      </c>
      <c r="G4" s="56" t="s">
        <v>40</v>
      </c>
      <c r="H4" s="56" t="s">
        <v>36</v>
      </c>
      <c r="I4" s="56"/>
      <c r="J4" s="57">
        <v>7</v>
      </c>
      <c r="K4" s="57">
        <v>7.51</v>
      </c>
      <c r="L4" s="57">
        <v>45</v>
      </c>
      <c r="M4" s="56" t="s">
        <v>38</v>
      </c>
    </row>
    <row r="5" spans="1:23">
      <c r="A5" s="7">
        <v>1</v>
      </c>
      <c r="B5" s="58">
        <v>45975</v>
      </c>
      <c r="C5" s="56" t="s">
        <v>63</v>
      </c>
      <c r="D5" s="57">
        <v>8</v>
      </c>
      <c r="E5" s="56" t="s">
        <v>40</v>
      </c>
      <c r="F5" s="56" t="s">
        <v>36</v>
      </c>
      <c r="G5" s="56" t="s">
        <v>54</v>
      </c>
      <c r="H5" s="56" t="s">
        <v>36</v>
      </c>
      <c r="I5" s="56" t="s">
        <v>37</v>
      </c>
      <c r="J5" s="57">
        <v>6</v>
      </c>
      <c r="K5" s="57">
        <v>7.71</v>
      </c>
      <c r="L5" s="57">
        <v>85</v>
      </c>
      <c r="M5" s="56" t="s">
        <v>38</v>
      </c>
    </row>
    <row r="6" spans="1:23">
      <c r="A6" s="43">
        <v>1</v>
      </c>
      <c r="B6" s="58">
        <v>45996</v>
      </c>
      <c r="C6" s="56" t="s">
        <v>34</v>
      </c>
      <c r="D6" s="57">
        <v>0</v>
      </c>
      <c r="E6" s="56" t="s">
        <v>35</v>
      </c>
      <c r="F6" s="56" t="s">
        <v>36</v>
      </c>
      <c r="G6" s="56" t="s">
        <v>40</v>
      </c>
      <c r="H6" s="56" t="s">
        <v>36</v>
      </c>
      <c r="I6" s="56"/>
      <c r="J6" s="57">
        <v>9</v>
      </c>
      <c r="K6" s="57">
        <v>9.2100000000000009</v>
      </c>
      <c r="L6" s="57">
        <v>166</v>
      </c>
      <c r="M6" s="56" t="s">
        <v>38</v>
      </c>
    </row>
    <row r="7" spans="1:23">
      <c r="A7" s="40">
        <v>1</v>
      </c>
      <c r="B7" s="71">
        <v>46003</v>
      </c>
      <c r="C7" s="55" t="s">
        <v>34</v>
      </c>
      <c r="D7" s="72">
        <v>0</v>
      </c>
      <c r="E7" s="55" t="s">
        <v>37</v>
      </c>
      <c r="F7" s="55" t="s">
        <v>36</v>
      </c>
      <c r="G7" s="55" t="s">
        <v>40</v>
      </c>
      <c r="H7" s="55" t="s">
        <v>36</v>
      </c>
      <c r="I7" s="55"/>
      <c r="J7" s="72">
        <v>9</v>
      </c>
      <c r="K7" s="72">
        <v>8.5</v>
      </c>
      <c r="L7" s="72">
        <v>91</v>
      </c>
      <c r="M7" s="55" t="s">
        <v>38</v>
      </c>
    </row>
    <row r="8" spans="1:23" s="1" customFormat="1">
      <c r="A8" s="36">
        <f>SUM(A4:A7)</f>
        <v>4</v>
      </c>
      <c r="B8" s="37"/>
      <c r="C8" s="36"/>
      <c r="D8" s="36">
        <f>SUM(D4:D7)</f>
        <v>13</v>
      </c>
      <c r="E8" s="36"/>
      <c r="F8" s="36"/>
      <c r="G8" s="36"/>
      <c r="H8" s="36"/>
      <c r="I8" s="36"/>
      <c r="J8" s="36">
        <f>SUM(J4:J7)</f>
        <v>31</v>
      </c>
      <c r="K8" s="36">
        <f>SUM(K4:K7)</f>
        <v>32.93</v>
      </c>
      <c r="L8" s="36">
        <f>SUM(L4:L7)</f>
        <v>387</v>
      </c>
      <c r="M8" s="36"/>
    </row>
    <row r="10" spans="1:23" ht="24.6">
      <c r="A10" s="132" t="s">
        <v>31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23">
      <c r="A11" s="5" t="s">
        <v>1</v>
      </c>
      <c r="B11" s="8" t="s">
        <v>2</v>
      </c>
      <c r="C11" s="4" t="s">
        <v>3</v>
      </c>
      <c r="D11" s="5" t="s">
        <v>4</v>
      </c>
      <c r="E11" s="4" t="s">
        <v>5</v>
      </c>
      <c r="F11" s="5" t="s">
        <v>6</v>
      </c>
      <c r="G11" s="4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V11" s="1"/>
      <c r="W11" s="1"/>
    </row>
    <row r="12" spans="1:23">
      <c r="A12" s="5">
        <v>1</v>
      </c>
      <c r="B12" s="58">
        <v>46052</v>
      </c>
      <c r="C12" s="56" t="s">
        <v>34</v>
      </c>
      <c r="D12" s="57">
        <v>0</v>
      </c>
      <c r="E12" s="56" t="s">
        <v>40</v>
      </c>
      <c r="F12" s="56" t="s">
        <v>36</v>
      </c>
      <c r="G12" s="56" t="s">
        <v>35</v>
      </c>
      <c r="H12" s="56" t="s">
        <v>36</v>
      </c>
      <c r="I12" s="56"/>
      <c r="J12" s="57">
        <v>10</v>
      </c>
      <c r="K12" s="57">
        <v>8.3699999999999992</v>
      </c>
      <c r="L12" s="57">
        <v>77</v>
      </c>
      <c r="M12" s="56" t="s">
        <v>38</v>
      </c>
    </row>
    <row r="13" spans="1:23">
      <c r="A13" s="5">
        <v>1</v>
      </c>
      <c r="B13" s="58">
        <v>46059</v>
      </c>
      <c r="C13" s="56" t="s">
        <v>83</v>
      </c>
      <c r="D13" s="57">
        <v>10</v>
      </c>
      <c r="E13" s="56" t="s">
        <v>37</v>
      </c>
      <c r="F13" s="56" t="s">
        <v>36</v>
      </c>
      <c r="G13" s="56" t="s">
        <v>40</v>
      </c>
      <c r="H13" s="56" t="s">
        <v>36</v>
      </c>
      <c r="I13" s="56"/>
      <c r="J13" s="57">
        <v>4</v>
      </c>
      <c r="K13" s="57">
        <v>8.5</v>
      </c>
      <c r="L13" s="57">
        <v>63</v>
      </c>
      <c r="M13" s="56" t="s">
        <v>38</v>
      </c>
    </row>
    <row r="14" spans="1:23" ht="13.8">
      <c r="A14" s="5">
        <v>1</v>
      </c>
      <c r="B14" s="92">
        <v>46101</v>
      </c>
      <c r="C14" s="93" t="s">
        <v>89</v>
      </c>
      <c r="D14" s="94">
        <v>0</v>
      </c>
      <c r="E14" s="93" t="s">
        <v>90</v>
      </c>
      <c r="F14" s="93" t="s">
        <v>36</v>
      </c>
      <c r="G14" s="94">
        <v>0</v>
      </c>
      <c r="H14" s="93" t="s">
        <v>36</v>
      </c>
      <c r="I14" s="95"/>
      <c r="J14" s="94">
        <v>6</v>
      </c>
      <c r="K14" s="94">
        <v>8.1300000000000008</v>
      </c>
      <c r="L14" s="94">
        <v>84</v>
      </c>
      <c r="M14" s="93" t="s">
        <v>38</v>
      </c>
    </row>
    <row r="15" spans="1:23" ht="13.8">
      <c r="A15" s="5">
        <v>1</v>
      </c>
      <c r="B15" s="96">
        <v>46105</v>
      </c>
      <c r="C15" s="97" t="s">
        <v>64</v>
      </c>
      <c r="D15" s="98">
        <v>22</v>
      </c>
      <c r="E15" s="97" t="s">
        <v>54</v>
      </c>
      <c r="F15" s="97" t="s">
        <v>36</v>
      </c>
      <c r="G15" s="97" t="s">
        <v>35</v>
      </c>
      <c r="H15" s="97" t="s">
        <v>36</v>
      </c>
      <c r="I15" s="99"/>
      <c r="J15" s="98">
        <v>10</v>
      </c>
      <c r="K15" s="98">
        <v>12</v>
      </c>
      <c r="L15" s="98">
        <v>190</v>
      </c>
      <c r="M15" s="97" t="s">
        <v>38</v>
      </c>
    </row>
    <row r="16" spans="1:23" s="1" customFormat="1">
      <c r="A16" s="36">
        <f>SUM(A12:A15)</f>
        <v>4</v>
      </c>
      <c r="B16" s="37"/>
      <c r="C16" s="36"/>
      <c r="D16" s="36">
        <f>SUM(D12:D15)</f>
        <v>32</v>
      </c>
      <c r="E16" s="36"/>
      <c r="F16" s="36"/>
      <c r="G16" s="36"/>
      <c r="H16" s="36"/>
      <c r="I16" s="36"/>
      <c r="J16" s="36">
        <f>SUM(J12:J15)</f>
        <v>30</v>
      </c>
      <c r="K16" s="36">
        <f>SUM(K12:K15)</f>
        <v>37</v>
      </c>
      <c r="L16" s="36">
        <f>SUM(L12:L15)</f>
        <v>414</v>
      </c>
      <c r="M16" s="36"/>
    </row>
    <row r="18" spans="1:23" ht="24.6">
      <c r="A18" s="132" t="s">
        <v>32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23">
      <c r="A19" s="5" t="s">
        <v>1</v>
      </c>
      <c r="B19" s="8" t="s">
        <v>2</v>
      </c>
      <c r="C19" s="4" t="s">
        <v>3</v>
      </c>
      <c r="D19" s="5" t="s">
        <v>4</v>
      </c>
      <c r="E19" s="4" t="s">
        <v>5</v>
      </c>
      <c r="F19" s="5" t="s">
        <v>6</v>
      </c>
      <c r="G19" s="4" t="s">
        <v>7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V19" s="1"/>
      <c r="W19" s="1"/>
    </row>
    <row r="20" spans="1:23">
      <c r="A20" s="9">
        <v>1</v>
      </c>
      <c r="B20" s="104">
        <v>46115</v>
      </c>
      <c r="C20" s="105" t="s">
        <v>96</v>
      </c>
      <c r="D20" s="107">
        <v>20</v>
      </c>
      <c r="E20" s="105" t="s">
        <v>97</v>
      </c>
      <c r="F20" s="105" t="s">
        <v>36</v>
      </c>
      <c r="G20" s="105" t="s">
        <v>98</v>
      </c>
      <c r="H20" s="105" t="s">
        <v>36</v>
      </c>
      <c r="I20" s="106"/>
      <c r="J20" s="107">
        <v>6</v>
      </c>
      <c r="K20" s="107">
        <v>10</v>
      </c>
      <c r="L20" s="107">
        <v>168</v>
      </c>
      <c r="M20" s="105" t="s">
        <v>38</v>
      </c>
    </row>
    <row r="21" spans="1:23">
      <c r="A21" s="108">
        <v>1</v>
      </c>
      <c r="B21" s="100">
        <v>46129</v>
      </c>
      <c r="C21" s="101" t="s">
        <v>34</v>
      </c>
      <c r="D21" s="103">
        <v>0</v>
      </c>
      <c r="E21" s="101" t="s">
        <v>98</v>
      </c>
      <c r="F21" s="101" t="s">
        <v>36</v>
      </c>
      <c r="G21" s="101" t="s">
        <v>101</v>
      </c>
      <c r="H21" s="101" t="s">
        <v>36</v>
      </c>
      <c r="I21" s="101" t="s">
        <v>97</v>
      </c>
      <c r="J21" s="103">
        <v>11</v>
      </c>
      <c r="K21" s="103">
        <v>9</v>
      </c>
      <c r="L21" s="103">
        <v>170</v>
      </c>
      <c r="M21" s="101" t="s">
        <v>38</v>
      </c>
    </row>
    <row r="22" spans="1:23">
      <c r="A22" s="110">
        <v>0</v>
      </c>
      <c r="B22" s="111">
        <v>46133</v>
      </c>
      <c r="C22" s="112" t="s">
        <v>102</v>
      </c>
      <c r="D22" s="113"/>
      <c r="E22" s="112"/>
      <c r="F22" s="113"/>
      <c r="G22" s="114"/>
      <c r="H22" s="113"/>
      <c r="I22" s="113"/>
      <c r="J22" s="113"/>
      <c r="K22" s="113"/>
      <c r="L22" s="113"/>
      <c r="M22" s="114" t="s">
        <v>102</v>
      </c>
    </row>
    <row r="23" spans="1:23">
      <c r="A23" s="110">
        <v>0</v>
      </c>
      <c r="B23" s="111">
        <v>46140</v>
      </c>
      <c r="C23" s="112" t="s">
        <v>102</v>
      </c>
      <c r="D23" s="113"/>
      <c r="E23" s="112"/>
      <c r="F23" s="113"/>
      <c r="G23" s="112"/>
      <c r="H23" s="113"/>
      <c r="I23" s="113"/>
      <c r="J23" s="113"/>
      <c r="K23" s="113"/>
      <c r="L23" s="113"/>
      <c r="M23" s="114" t="s">
        <v>102</v>
      </c>
    </row>
    <row r="24" spans="1:23">
      <c r="A24" s="9">
        <v>0</v>
      </c>
      <c r="B24" s="15"/>
      <c r="C24" s="11"/>
      <c r="D24" s="9"/>
      <c r="E24" s="11"/>
      <c r="F24" s="9"/>
      <c r="G24" s="11"/>
      <c r="H24" s="9"/>
      <c r="I24" s="9"/>
      <c r="J24" s="9"/>
      <c r="K24" s="9"/>
      <c r="L24" s="9"/>
      <c r="M24" s="9"/>
    </row>
    <row r="25" spans="1:23" s="1" customFormat="1">
      <c r="A25" s="36">
        <f>SUM(A20:A24)</f>
        <v>2</v>
      </c>
      <c r="B25" s="37"/>
      <c r="C25" s="36"/>
      <c r="D25" s="36">
        <f>SUM(D20:D24)</f>
        <v>20</v>
      </c>
      <c r="E25" s="36"/>
      <c r="F25" s="36"/>
      <c r="G25" s="36"/>
      <c r="H25" s="36"/>
      <c r="I25" s="36"/>
      <c r="J25" s="36">
        <f>SUM(J20:J24)</f>
        <v>17</v>
      </c>
      <c r="K25" s="36">
        <f>SUM(K20:K24)</f>
        <v>19</v>
      </c>
      <c r="L25" s="36">
        <f>SUM(L20:L24)</f>
        <v>338</v>
      </c>
      <c r="M25" s="36"/>
    </row>
    <row r="29" spans="1:23">
      <c r="J29" s="12"/>
      <c r="K29" s="12"/>
      <c r="L29" s="12"/>
    </row>
  </sheetData>
  <mergeCells count="4">
    <mergeCell ref="A1:M1"/>
    <mergeCell ref="A2:M2"/>
    <mergeCell ref="A10:M10"/>
    <mergeCell ref="A18:M18"/>
  </mergeCells>
  <conditionalFormatting sqref="A4:A7 A12:A15 A20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K34" sqref="K34"/>
    </sheetView>
  </sheetViews>
  <sheetFormatPr baseColWidth="10" defaultColWidth="12.109375" defaultRowHeight="13.2"/>
  <cols>
    <col min="1" max="1" width="5.5546875" style="1" customWidth="1"/>
    <col min="2" max="2" width="9.44140625" style="2" customWidth="1"/>
    <col min="3" max="3" width="16.109375" customWidth="1"/>
    <col min="4" max="4" width="9.44140625" customWidth="1"/>
    <col min="5" max="5" width="13" customWidth="1"/>
    <col min="6" max="6" width="18.6640625" customWidth="1"/>
    <col min="7" max="7" width="17.88671875" customWidth="1"/>
    <col min="8" max="8" width="12.88671875" style="13" customWidth="1"/>
  </cols>
  <sheetData>
    <row r="1" spans="1:8" ht="24.6">
      <c r="A1" s="133" t="str">
        <f>'Niveau 1'!A1</f>
        <v>Activité Marche Nordique</v>
      </c>
      <c r="B1" s="133"/>
      <c r="C1" s="133"/>
      <c r="D1" s="133"/>
      <c r="E1" s="133"/>
      <c r="F1" s="133"/>
      <c r="G1" s="133"/>
      <c r="H1" s="133"/>
    </row>
    <row r="2" spans="1:8" ht="24.6">
      <c r="A2" s="134" t="str">
        <f>'Niveau 1'!A2</f>
        <v>T1 Saison 2025-2026</v>
      </c>
      <c r="B2" s="134"/>
      <c r="C2" s="134"/>
      <c r="D2" s="134"/>
      <c r="E2" s="134"/>
      <c r="F2" s="134"/>
      <c r="G2" s="134"/>
      <c r="H2" s="134"/>
    </row>
    <row r="3" spans="1:8">
      <c r="A3" s="5" t="s">
        <v>1</v>
      </c>
      <c r="B3" s="8" t="str">
        <f>'Niveau 1'!B3</f>
        <v>Date</v>
      </c>
      <c r="C3" s="4" t="str">
        <f>'Niveau 1'!C3</f>
        <v>Lieu de la mission</v>
      </c>
      <c r="D3" s="4" t="str">
        <f>'Niveau 1'!D3</f>
        <v>Trajet A/R</v>
      </c>
      <c r="E3" s="4" t="str">
        <f>'Niveau 1'!E3</f>
        <v>Animateur n°1</v>
      </c>
      <c r="F3" s="4" t="str">
        <f>'Niveau 1'!F3</f>
        <v>Véhicule Animateur 1</v>
      </c>
      <c r="G3" s="4" t="str">
        <f>'Niveau 1'!I3</f>
        <v>Animateur Facultatif</v>
      </c>
      <c r="H3" s="10" t="str">
        <f>'Niveau 1'!M3</f>
        <v>Commentaire</v>
      </c>
    </row>
    <row r="4" spans="1:8">
      <c r="A4" s="9">
        <v>0</v>
      </c>
      <c r="B4" s="15"/>
      <c r="C4" s="11"/>
      <c r="D4" s="11"/>
      <c r="E4" s="11"/>
      <c r="F4" s="11"/>
      <c r="G4" s="11"/>
      <c r="H4" s="14"/>
    </row>
    <row r="5" spans="1:8">
      <c r="A5" s="9">
        <v>0</v>
      </c>
      <c r="B5" s="15"/>
      <c r="C5" s="11"/>
      <c r="D5" s="11"/>
      <c r="E5" s="11"/>
      <c r="F5" s="11"/>
      <c r="G5" s="11"/>
      <c r="H5" s="14"/>
    </row>
    <row r="6" spans="1:8">
      <c r="A6" s="9">
        <v>0</v>
      </c>
      <c r="B6" s="15"/>
      <c r="C6" s="49"/>
      <c r="D6" s="11"/>
      <c r="E6" s="11"/>
      <c r="F6" s="11"/>
      <c r="G6" s="50"/>
      <c r="H6" s="14"/>
    </row>
    <row r="7" spans="1:8">
      <c r="A7" s="9">
        <v>0</v>
      </c>
      <c r="B7" s="15"/>
      <c r="C7" s="49"/>
      <c r="D7" s="11"/>
      <c r="E7" s="11"/>
      <c r="F7" s="11"/>
      <c r="G7" s="50"/>
      <c r="H7" s="14"/>
    </row>
    <row r="8" spans="1:8">
      <c r="A8" s="9">
        <v>0</v>
      </c>
      <c r="B8" s="15"/>
      <c r="C8" s="11"/>
      <c r="D8" s="11"/>
      <c r="E8" s="11"/>
      <c r="F8" s="11"/>
      <c r="G8" s="11"/>
      <c r="H8" s="14"/>
    </row>
    <row r="9" spans="1:8">
      <c r="A9" s="9">
        <v>0</v>
      </c>
      <c r="B9" s="15"/>
      <c r="C9" s="11"/>
      <c r="D9" s="11"/>
      <c r="E9" s="11"/>
      <c r="F9" s="11"/>
      <c r="G9" s="11"/>
      <c r="H9" s="14"/>
    </row>
    <row r="10" spans="1:8">
      <c r="A10" s="9">
        <v>0</v>
      </c>
      <c r="B10" s="15"/>
      <c r="C10" s="11"/>
      <c r="D10" s="11"/>
      <c r="E10" s="11"/>
      <c r="F10" s="11"/>
      <c r="G10" s="11"/>
      <c r="H10" s="14"/>
    </row>
    <row r="11" spans="1:8">
      <c r="A11" s="9">
        <v>0</v>
      </c>
      <c r="B11" s="15"/>
      <c r="C11" s="11"/>
      <c r="D11" s="11"/>
      <c r="E11" s="11"/>
      <c r="F11" s="11"/>
      <c r="G11" s="11"/>
      <c r="H11" s="14"/>
    </row>
    <row r="12" spans="1:8">
      <c r="A12" s="9">
        <v>0</v>
      </c>
      <c r="B12" s="15"/>
      <c r="C12" s="11"/>
      <c r="D12" s="11"/>
      <c r="E12" s="11"/>
      <c r="F12" s="11"/>
      <c r="G12" s="11"/>
      <c r="H12" s="14"/>
    </row>
    <row r="13" spans="1:8">
      <c r="A13" s="9">
        <v>0</v>
      </c>
      <c r="B13" s="15"/>
      <c r="C13" s="11"/>
      <c r="D13" s="11"/>
      <c r="E13" s="11"/>
      <c r="F13" s="11"/>
      <c r="G13" s="11"/>
      <c r="H13" s="14"/>
    </row>
    <row r="14" spans="1:8">
      <c r="A14" s="9">
        <v>0</v>
      </c>
      <c r="B14" s="15"/>
      <c r="C14" s="11"/>
      <c r="D14" s="11"/>
      <c r="E14" s="11"/>
      <c r="F14" s="11"/>
      <c r="G14" s="11"/>
      <c r="H14" s="14"/>
    </row>
    <row r="15" spans="1:8">
      <c r="A15" s="9">
        <v>0</v>
      </c>
      <c r="B15" s="15"/>
      <c r="C15" s="11"/>
      <c r="D15" s="11"/>
      <c r="E15" s="11"/>
      <c r="F15" s="11"/>
      <c r="G15" s="11"/>
      <c r="H15" s="14"/>
    </row>
    <row r="16" spans="1:8">
      <c r="A16" s="44">
        <f>SUM(A4:A15)</f>
        <v>0</v>
      </c>
      <c r="B16" s="45"/>
      <c r="C16" s="46"/>
      <c r="D16" s="47">
        <f t="shared" ref="D16" si="0">SUM(A16:C16)</f>
        <v>0</v>
      </c>
      <c r="E16" s="46"/>
      <c r="F16" s="46"/>
      <c r="G16" s="46"/>
      <c r="H16" s="48"/>
    </row>
    <row r="18" spans="1:8" ht="24.6">
      <c r="A18" s="134" t="str">
        <f>'Niveau 1'!A28</f>
        <v>T2 Saison 2025-2026</v>
      </c>
      <c r="B18" s="134"/>
      <c r="C18" s="134"/>
      <c r="D18" s="134"/>
      <c r="E18" s="134"/>
      <c r="F18" s="134"/>
      <c r="G18" s="134"/>
      <c r="H18" s="134"/>
    </row>
    <row r="19" spans="1:8">
      <c r="A19" s="5" t="str">
        <f>3:3</f>
        <v>Faite</v>
      </c>
      <c r="B19" s="8" t="str">
        <f t="shared" ref="B19:H19" si="1">B3</f>
        <v>Date</v>
      </c>
      <c r="C19" s="4" t="str">
        <f t="shared" si="1"/>
        <v>Lieu de la mission</v>
      </c>
      <c r="D19" s="4" t="str">
        <f t="shared" si="1"/>
        <v>Trajet A/R</v>
      </c>
      <c r="E19" s="4" t="str">
        <f t="shared" si="1"/>
        <v>Animateur n°1</v>
      </c>
      <c r="F19" s="4" t="str">
        <f t="shared" si="1"/>
        <v>Véhicule Animateur 1</v>
      </c>
      <c r="G19" s="4" t="str">
        <f t="shared" si="1"/>
        <v>Animateur Facultatif</v>
      </c>
      <c r="H19" s="10" t="str">
        <f t="shared" si="1"/>
        <v>Commentaire</v>
      </c>
    </row>
    <row r="20" spans="1:8">
      <c r="A20" s="9"/>
      <c r="B20" s="16"/>
      <c r="C20" s="11"/>
      <c r="D20" s="11"/>
      <c r="E20" s="11"/>
      <c r="F20" s="11"/>
      <c r="G20" s="11"/>
      <c r="H20" s="14"/>
    </row>
    <row r="21" spans="1:8">
      <c r="A21" s="9"/>
      <c r="B21" s="15"/>
      <c r="C21" s="11"/>
      <c r="D21" s="11"/>
      <c r="E21" s="11"/>
      <c r="F21" s="11"/>
      <c r="G21" s="11"/>
      <c r="H21" s="14"/>
    </row>
    <row r="22" spans="1:8">
      <c r="A22" s="9"/>
      <c r="B22" s="15"/>
      <c r="C22" s="11"/>
      <c r="D22" s="11"/>
      <c r="E22" s="11"/>
      <c r="F22" s="11"/>
      <c r="G22" s="17"/>
      <c r="H22" s="14"/>
    </row>
    <row r="23" spans="1:8">
      <c r="A23" s="9"/>
      <c r="B23" s="15"/>
      <c r="C23" s="11"/>
      <c r="D23" s="11"/>
      <c r="E23" s="11"/>
      <c r="F23" s="11"/>
      <c r="G23" s="11"/>
      <c r="H23" s="14"/>
    </row>
    <row r="24" spans="1:8">
      <c r="A24" s="9"/>
      <c r="B24" s="15"/>
      <c r="C24" s="11"/>
      <c r="D24" s="11"/>
      <c r="E24" s="11"/>
      <c r="F24" s="11"/>
      <c r="G24" s="11"/>
      <c r="H24" s="14"/>
    </row>
    <row r="25" spans="1:8" ht="11.85" customHeight="1">
      <c r="A25" s="9"/>
      <c r="B25" s="15"/>
      <c r="C25" s="11"/>
      <c r="D25" s="11"/>
      <c r="E25" s="11"/>
      <c r="F25" s="11"/>
      <c r="G25" s="11"/>
      <c r="H25" s="14"/>
    </row>
    <row r="26" spans="1:8">
      <c r="A26" s="9"/>
      <c r="B26" s="15"/>
      <c r="C26" s="11"/>
      <c r="D26" s="11"/>
      <c r="E26" s="11"/>
      <c r="F26" s="11"/>
      <c r="G26" s="11"/>
      <c r="H26" s="14"/>
    </row>
    <row r="27" spans="1:8">
      <c r="A27" s="9"/>
      <c r="B27" s="15"/>
      <c r="C27" s="11"/>
      <c r="D27" s="11"/>
      <c r="E27" s="11"/>
      <c r="F27" s="11"/>
      <c r="G27" s="11"/>
      <c r="H27" s="14"/>
    </row>
    <row r="28" spans="1:8">
      <c r="A28" s="9"/>
      <c r="B28" s="15"/>
      <c r="C28" s="11"/>
      <c r="D28" s="11"/>
      <c r="E28" s="11"/>
      <c r="F28" s="11"/>
      <c r="G28" s="11"/>
      <c r="H28" s="14"/>
    </row>
    <row r="29" spans="1:8">
      <c r="A29" s="9"/>
      <c r="B29" s="15"/>
      <c r="C29" s="11"/>
      <c r="D29" s="11"/>
      <c r="E29" s="11"/>
      <c r="F29" s="11"/>
      <c r="G29" s="11"/>
      <c r="H29" s="14"/>
    </row>
    <row r="30" spans="1:8">
      <c r="A30" s="40">
        <f>SUM(A20:A29)</f>
        <v>0</v>
      </c>
      <c r="B30" s="51"/>
      <c r="C30" s="52"/>
      <c r="D30" s="52">
        <f t="shared" ref="D30" si="2">SUM(D26)</f>
        <v>0</v>
      </c>
      <c r="E30" s="52"/>
      <c r="F30" s="52"/>
      <c r="G30" s="52"/>
      <c r="H30" s="53"/>
    </row>
    <row r="32" spans="1:8" ht="24.6">
      <c r="A32" s="134" t="str">
        <f>'Niveau 1'!A52</f>
        <v>T3 Saison 2025-2026</v>
      </c>
      <c r="B32" s="134"/>
      <c r="C32" s="134"/>
      <c r="D32" s="134"/>
      <c r="E32" s="134"/>
      <c r="F32" s="134"/>
      <c r="G32" s="134"/>
      <c r="H32" s="134"/>
    </row>
    <row r="33" spans="1:8">
      <c r="A33" s="5" t="str">
        <f t="shared" ref="A33:H33" si="3">A3</f>
        <v>Faite</v>
      </c>
      <c r="B33" s="8" t="str">
        <f t="shared" si="3"/>
        <v>Date</v>
      </c>
      <c r="C33" s="4" t="str">
        <f t="shared" si="3"/>
        <v>Lieu de la mission</v>
      </c>
      <c r="D33" s="4" t="str">
        <f t="shared" si="3"/>
        <v>Trajet A/R</v>
      </c>
      <c r="E33" s="4" t="str">
        <f t="shared" si="3"/>
        <v>Animateur n°1</v>
      </c>
      <c r="F33" s="4" t="str">
        <f t="shared" si="3"/>
        <v>Véhicule Animateur 1</v>
      </c>
      <c r="G33" s="4" t="str">
        <f t="shared" si="3"/>
        <v>Animateur Facultatif</v>
      </c>
      <c r="H33" s="10" t="str">
        <f t="shared" si="3"/>
        <v>Commentaire</v>
      </c>
    </row>
    <row r="34" spans="1:8">
      <c r="A34" s="5">
        <v>0</v>
      </c>
      <c r="B34" s="15"/>
      <c r="C34" s="11"/>
      <c r="D34" s="11"/>
      <c r="E34" s="11"/>
      <c r="F34" s="11"/>
      <c r="G34" s="11"/>
      <c r="H34" s="14"/>
    </row>
    <row r="35" spans="1:8">
      <c r="A35" s="5">
        <v>0</v>
      </c>
      <c r="B35" s="15"/>
      <c r="C35" s="11"/>
      <c r="D35" s="11"/>
      <c r="E35" s="11"/>
      <c r="F35" s="11"/>
      <c r="G35" s="11"/>
      <c r="H35" s="14"/>
    </row>
    <row r="36" spans="1:8">
      <c r="A36" s="5">
        <v>0</v>
      </c>
      <c r="B36" s="15"/>
      <c r="C36" s="11"/>
      <c r="D36" s="11"/>
      <c r="E36" s="11"/>
      <c r="F36" s="11"/>
      <c r="G36" s="17"/>
      <c r="H36" s="14"/>
    </row>
    <row r="37" spans="1:8">
      <c r="A37" s="5">
        <v>0</v>
      </c>
      <c r="B37" s="15"/>
      <c r="C37" s="11"/>
      <c r="D37" s="11"/>
      <c r="E37" s="11"/>
      <c r="F37" s="11"/>
      <c r="G37" s="11"/>
      <c r="H37" s="14"/>
    </row>
    <row r="38" spans="1:8">
      <c r="A38" s="5">
        <v>0</v>
      </c>
      <c r="B38" s="15"/>
      <c r="C38" s="11"/>
      <c r="D38" s="11"/>
      <c r="E38" s="11"/>
      <c r="F38" s="11"/>
      <c r="G38" s="11"/>
      <c r="H38" s="14"/>
    </row>
    <row r="39" spans="1:8">
      <c r="A39" s="5">
        <v>0</v>
      </c>
      <c r="B39" s="15"/>
      <c r="C39" s="11"/>
      <c r="D39" s="11"/>
      <c r="E39" s="11"/>
      <c r="F39" s="11"/>
      <c r="G39" s="17"/>
      <c r="H39" s="14"/>
    </row>
    <row r="40" spans="1:8">
      <c r="A40" s="54">
        <f>SUM(A34:A39)</f>
        <v>0</v>
      </c>
      <c r="B40" s="51"/>
      <c r="C40" s="52"/>
      <c r="D40" s="52">
        <f t="shared" ref="D40" si="4">SUM(A40:C40)</f>
        <v>0</v>
      </c>
      <c r="E40" s="52"/>
      <c r="F40" s="52"/>
      <c r="G40" s="52"/>
      <c r="H40" s="53"/>
    </row>
  </sheetData>
  <mergeCells count="4">
    <mergeCell ref="A1:H1"/>
    <mergeCell ref="A2:H2"/>
    <mergeCell ref="A18:H18"/>
    <mergeCell ref="A32:H32"/>
  </mergeCells>
  <conditionalFormatting sqref="A4:A15 A20:A29 A34:A39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activeCell="L18" sqref="L18"/>
    </sheetView>
  </sheetViews>
  <sheetFormatPr baseColWidth="10" defaultColWidth="21.109375" defaultRowHeight="13.2"/>
  <cols>
    <col min="1" max="1" width="16.109375" style="1" customWidth="1"/>
    <col min="2" max="6" width="11.44140625" style="1" customWidth="1"/>
    <col min="7" max="7" width="14.88671875" style="1" customWidth="1"/>
    <col min="8" max="10" width="11.44140625" style="1" customWidth="1"/>
    <col min="1024" max="1024" width="11.5546875" customWidth="1"/>
  </cols>
  <sheetData>
    <row r="1" spans="1:10" ht="24.6">
      <c r="A1" s="137" t="str">
        <f>'Niveau 1'!A1</f>
        <v>Activité Marche Nordique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26.4" customHeight="1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0" ht="25.35" customHeight="1">
      <c r="A4" s="135" t="str">
        <f>'Niveau 1'!A2</f>
        <v>T1 Saison 2025-2026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25.35" customHeight="1">
      <c r="A5" s="18" t="s">
        <v>14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</row>
    <row r="6" spans="1:10" ht="14.7" customHeight="1">
      <c r="A6" s="19" t="s">
        <v>24</v>
      </c>
      <c r="B6" s="19">
        <f>'Niveau 2'!A8</f>
        <v>4</v>
      </c>
      <c r="C6" s="19">
        <f>'Niveau 1'!I26</f>
        <v>0</v>
      </c>
      <c r="D6" s="20">
        <f>'Niveau 1'!J26</f>
        <v>243</v>
      </c>
      <c r="E6" s="19">
        <f>'Niveau 1'!K26</f>
        <v>168.55</v>
      </c>
      <c r="F6" s="19">
        <f>'Niveau 1'!L26</f>
        <v>2364</v>
      </c>
      <c r="G6" s="20">
        <f>C6/B6</f>
        <v>0</v>
      </c>
      <c r="H6" s="20">
        <f>D6/B6</f>
        <v>60.75</v>
      </c>
      <c r="I6" s="20">
        <f>E6/B6</f>
        <v>42.137500000000003</v>
      </c>
      <c r="J6" s="20">
        <f>F6/B6</f>
        <v>591</v>
      </c>
    </row>
    <row r="7" spans="1:10" ht="14.7" customHeight="1">
      <c r="A7" s="21" t="s">
        <v>25</v>
      </c>
      <c r="B7" s="21">
        <f>'Niveau 2'!A8</f>
        <v>4</v>
      </c>
      <c r="C7" s="21">
        <f>'Niveau 2'!I8</f>
        <v>0</v>
      </c>
      <c r="D7" s="21">
        <f>'Niveau 2'!J8</f>
        <v>31</v>
      </c>
      <c r="E7" s="21">
        <f>'Niveau 2'!K8</f>
        <v>32.93</v>
      </c>
      <c r="F7" s="21">
        <f>'Niveau 2'!L8</f>
        <v>387</v>
      </c>
      <c r="G7" s="22">
        <f>C7/B7</f>
        <v>0</v>
      </c>
      <c r="H7" s="22">
        <f>D7/B7</f>
        <v>7.75</v>
      </c>
      <c r="I7" s="22">
        <f>E7/B7</f>
        <v>8.2324999999999999</v>
      </c>
      <c r="J7" s="22">
        <f>F7/B7</f>
        <v>96.75</v>
      </c>
    </row>
    <row r="8" spans="1:10" ht="14.7" customHeight="1">
      <c r="A8" s="6" t="s">
        <v>26</v>
      </c>
      <c r="B8" s="6">
        <f>Reconnaissance!A16</f>
        <v>0</v>
      </c>
      <c r="C8" s="6" t="e">
        <f>#REF!</f>
        <v>#REF!</v>
      </c>
      <c r="D8" s="6"/>
      <c r="E8" s="6"/>
      <c r="F8" s="6"/>
      <c r="G8" s="23" t="e">
        <f>C8/B8</f>
        <v>#REF!</v>
      </c>
      <c r="H8" s="23"/>
      <c r="I8" s="23"/>
      <c r="J8" s="23"/>
    </row>
    <row r="10" spans="1:10" ht="25.35" customHeight="1">
      <c r="A10" s="135" t="str">
        <f>'Niveau 1'!A28</f>
        <v>T2 Saison 2025-2026</v>
      </c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0" ht="25.35" customHeight="1">
      <c r="A11" s="18" t="str">
        <f t="shared" ref="A11:J11" si="0">A5</f>
        <v>Niveau</v>
      </c>
      <c r="B11" s="18" t="str">
        <f t="shared" si="0"/>
        <v>Nb Sortie</v>
      </c>
      <c r="C11" s="18" t="str">
        <f t="shared" si="0"/>
        <v>Total km Voiture A/R</v>
      </c>
      <c r="D11" s="18" t="str">
        <f t="shared" si="0"/>
        <v>Total Participants</v>
      </c>
      <c r="E11" s="18" t="str">
        <f t="shared" si="0"/>
        <v>Total km Sortie</v>
      </c>
      <c r="F11" s="18" t="str">
        <f t="shared" si="0"/>
        <v>Total Dénivelé</v>
      </c>
      <c r="G11" s="18" t="str">
        <f t="shared" si="0"/>
        <v>Moyenne  km Voiture A/R</v>
      </c>
      <c r="H11" s="18" t="str">
        <f t="shared" si="0"/>
        <v>Moyenne Participants</v>
      </c>
      <c r="I11" s="18" t="str">
        <f t="shared" si="0"/>
        <v>Moyenne  km Sortie</v>
      </c>
      <c r="J11" s="18" t="str">
        <f t="shared" si="0"/>
        <v>Moyenne Dénivelé</v>
      </c>
    </row>
    <row r="12" spans="1:10" ht="14.7" customHeight="1">
      <c r="A12" s="19" t="str">
        <f>A6</f>
        <v>Niveau 1</v>
      </c>
      <c r="B12" s="19">
        <f>'Niveau 1'!A50</f>
        <v>15</v>
      </c>
      <c r="C12" s="19">
        <f>'Niveau 1'!I51</f>
        <v>0</v>
      </c>
      <c r="D12" s="20">
        <f>'Niveau 1'!J50</f>
        <v>168</v>
      </c>
      <c r="E12" s="19">
        <f>'Niveau 1'!K50</f>
        <v>131.19</v>
      </c>
      <c r="F12" s="19">
        <f>'Niveau 1'!L50</f>
        <v>1885</v>
      </c>
      <c r="G12" s="20">
        <f>C12/B12</f>
        <v>0</v>
      </c>
      <c r="H12" s="20">
        <f>D12/B12</f>
        <v>11.2</v>
      </c>
      <c r="I12" s="20">
        <f>E12/B12</f>
        <v>8.7460000000000004</v>
      </c>
      <c r="J12" s="20">
        <f>F12/B12</f>
        <v>125.66666666666667</v>
      </c>
    </row>
    <row r="13" spans="1:10" ht="14.7" customHeight="1">
      <c r="A13" s="21" t="str">
        <f>A7</f>
        <v>Niveau 2</v>
      </c>
      <c r="B13" s="21">
        <f>'Niveau 2'!A16</f>
        <v>4</v>
      </c>
      <c r="C13" s="21">
        <f>'Niveau 2'!I16</f>
        <v>0</v>
      </c>
      <c r="D13" s="21">
        <f>'Niveau 2'!J16</f>
        <v>30</v>
      </c>
      <c r="E13" s="21">
        <f>'Niveau 2'!K16</f>
        <v>37</v>
      </c>
      <c r="F13" s="21">
        <f>'Niveau 2'!L16</f>
        <v>414</v>
      </c>
      <c r="G13" s="22">
        <f>C13/B13</f>
        <v>0</v>
      </c>
      <c r="H13" s="22">
        <f>D13/B13</f>
        <v>7.5</v>
      </c>
      <c r="I13" s="22">
        <f>E13/B13</f>
        <v>9.25</v>
      </c>
      <c r="J13" s="22">
        <f>F13/B13</f>
        <v>103.5</v>
      </c>
    </row>
    <row r="14" spans="1:10" ht="14.7" customHeight="1">
      <c r="A14" s="6" t="s">
        <v>26</v>
      </c>
      <c r="B14" s="6">
        <f>Reconnaissance!A30</f>
        <v>0</v>
      </c>
      <c r="C14" s="6" t="e">
        <f>#REF!</f>
        <v>#REF!</v>
      </c>
      <c r="D14" s="6"/>
      <c r="E14" s="6"/>
      <c r="F14" s="6" t="e">
        <f>#REF!</f>
        <v>#REF!</v>
      </c>
      <c r="G14" s="23" t="e">
        <f>C14/B14</f>
        <v>#REF!</v>
      </c>
      <c r="H14" s="23"/>
      <c r="I14" s="23"/>
      <c r="J14" s="23"/>
    </row>
    <row r="16" spans="1:10" ht="25.35" customHeight="1">
      <c r="A16" s="135" t="str">
        <f>'Niveau 1'!A52</f>
        <v>T3 Saison 2025-2026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ht="25.35" customHeight="1">
      <c r="A17" s="18" t="str">
        <f t="shared" ref="A17:J17" si="1">A5</f>
        <v>Niveau</v>
      </c>
      <c r="B17" s="18" t="str">
        <f t="shared" si="1"/>
        <v>Nb Sortie</v>
      </c>
      <c r="C17" s="18" t="str">
        <f t="shared" si="1"/>
        <v>Total km Voiture A/R</v>
      </c>
      <c r="D17" s="18" t="str">
        <f t="shared" si="1"/>
        <v>Total Participants</v>
      </c>
      <c r="E17" s="18" t="str">
        <f t="shared" si="1"/>
        <v>Total km Sortie</v>
      </c>
      <c r="F17" s="18" t="str">
        <f t="shared" si="1"/>
        <v>Total Dénivelé</v>
      </c>
      <c r="G17" s="18" t="str">
        <f t="shared" si="1"/>
        <v>Moyenne  km Voiture A/R</v>
      </c>
      <c r="H17" s="18" t="str">
        <f t="shared" si="1"/>
        <v>Moyenne Participants</v>
      </c>
      <c r="I17" s="18" t="str">
        <f t="shared" si="1"/>
        <v>Moyenne  km Sortie</v>
      </c>
      <c r="J17" s="18" t="str">
        <f t="shared" si="1"/>
        <v>Moyenne Dénivelé</v>
      </c>
    </row>
    <row r="18" spans="1:10" ht="14.7" customHeight="1">
      <c r="A18" s="19" t="str">
        <f>A12</f>
        <v>Niveau 1</v>
      </c>
      <c r="B18" s="19">
        <f>'Niveau 1'!A68</f>
        <v>9</v>
      </c>
      <c r="C18" s="19">
        <f>'Niveau 1'!I68</f>
        <v>0</v>
      </c>
      <c r="D18" s="20">
        <f>'Niveau 1'!J68</f>
        <v>90</v>
      </c>
      <c r="E18" s="19">
        <f>'Niveau 1'!K68</f>
        <v>86</v>
      </c>
      <c r="F18" s="19">
        <f>'Niveau 1'!L68</f>
        <v>1148</v>
      </c>
      <c r="G18" s="20">
        <f>C18/B18</f>
        <v>0</v>
      </c>
      <c r="H18" s="20">
        <f>D18/B18</f>
        <v>10</v>
      </c>
      <c r="I18" s="20">
        <f>E18/B18</f>
        <v>9.5555555555555554</v>
      </c>
      <c r="J18" s="20">
        <f>F18/B18</f>
        <v>127.55555555555556</v>
      </c>
    </row>
    <row r="19" spans="1:10" ht="14.7" customHeight="1">
      <c r="A19" s="21" t="str">
        <f>A13</f>
        <v>Niveau 2</v>
      </c>
      <c r="B19" s="21">
        <f>'Niveau 2'!A25</f>
        <v>2</v>
      </c>
      <c r="C19" s="21">
        <f>'Niveau 2'!I25</f>
        <v>0</v>
      </c>
      <c r="D19" s="21">
        <f>'Niveau 2'!J25</f>
        <v>17</v>
      </c>
      <c r="E19" s="21">
        <f>'Niveau 2'!K25</f>
        <v>19</v>
      </c>
      <c r="F19" s="21">
        <f>'Niveau 2'!L25</f>
        <v>338</v>
      </c>
      <c r="G19" s="22">
        <f>C19/B19</f>
        <v>0</v>
      </c>
      <c r="H19" s="22">
        <f>D19/B19</f>
        <v>8.5</v>
      </c>
      <c r="I19" s="22">
        <f>E19/B19</f>
        <v>9.5</v>
      </c>
      <c r="J19" s="22">
        <f>F19/B19</f>
        <v>169</v>
      </c>
    </row>
    <row r="20" spans="1:10" ht="14.7" customHeight="1">
      <c r="A20" s="6" t="s">
        <v>26</v>
      </c>
      <c r="B20" s="6">
        <f>Reconnaissance!A40</f>
        <v>0</v>
      </c>
      <c r="C20" s="6" t="e">
        <f>#REF!</f>
        <v>#REF!</v>
      </c>
      <c r="D20" s="6"/>
      <c r="E20" s="6"/>
      <c r="F20" s="6" t="e">
        <f>#REF!</f>
        <v>#REF!</v>
      </c>
      <c r="G20" s="23" t="e">
        <f>C20/B20</f>
        <v>#REF!</v>
      </c>
      <c r="H20" s="23"/>
      <c r="I20" s="23"/>
      <c r="J20" s="23"/>
    </row>
    <row r="22" spans="1:10" ht="25.35" customHeight="1">
      <c r="A22" s="135" t="s">
        <v>27</v>
      </c>
      <c r="B22" s="135"/>
      <c r="C22" s="135"/>
      <c r="D22" s="135"/>
      <c r="E22" s="135"/>
      <c r="F22" s="135"/>
      <c r="G22" s="135"/>
      <c r="H22" s="135"/>
      <c r="I22" s="135"/>
      <c r="J22" s="135"/>
    </row>
    <row r="23" spans="1:10" ht="25.35" customHeight="1">
      <c r="A23" s="18" t="str">
        <f>A5</f>
        <v>Niveau</v>
      </c>
      <c r="B23" s="18" t="str">
        <f t="shared" ref="B23:J23" si="2">B17</f>
        <v>Nb Sortie</v>
      </c>
      <c r="C23" s="18" t="str">
        <f t="shared" si="2"/>
        <v>Total km Voiture A/R</v>
      </c>
      <c r="D23" s="18" t="str">
        <f t="shared" si="2"/>
        <v>Total Participants</v>
      </c>
      <c r="E23" s="18" t="str">
        <f t="shared" si="2"/>
        <v>Total km Sortie</v>
      </c>
      <c r="F23" s="18" t="str">
        <f t="shared" si="2"/>
        <v>Total Dénivelé</v>
      </c>
      <c r="G23" s="18" t="str">
        <f t="shared" si="2"/>
        <v>Moyenne  km Voiture A/R</v>
      </c>
      <c r="H23" s="18" t="str">
        <f t="shared" si="2"/>
        <v>Moyenne Participants</v>
      </c>
      <c r="I23" s="18" t="str">
        <f t="shared" si="2"/>
        <v>Moyenne  km Sortie</v>
      </c>
      <c r="J23" s="18" t="str">
        <f t="shared" si="2"/>
        <v>Moyenne Dénivelé</v>
      </c>
    </row>
    <row r="24" spans="1:10" ht="28.35" customHeight="1">
      <c r="A24" s="24" t="str">
        <f>A18</f>
        <v>Niveau 1</v>
      </c>
      <c r="B24" s="25">
        <f t="shared" ref="B24:F25" si="3">B6+B12+B18</f>
        <v>28</v>
      </c>
      <c r="C24" s="25">
        <f t="shared" si="3"/>
        <v>0</v>
      </c>
      <c r="D24" s="25">
        <f t="shared" si="3"/>
        <v>501</v>
      </c>
      <c r="E24" s="25">
        <f t="shared" si="3"/>
        <v>385.74</v>
      </c>
      <c r="F24" s="25">
        <f t="shared" si="3"/>
        <v>5397</v>
      </c>
      <c r="G24" s="26">
        <f>C24/B24</f>
        <v>0</v>
      </c>
      <c r="H24" s="27">
        <f>D24/B24</f>
        <v>17.892857142857142</v>
      </c>
      <c r="I24" s="26">
        <f>(E24/B24)*1000</f>
        <v>13776.428571428571</v>
      </c>
      <c r="J24" s="26">
        <f>F24/B24</f>
        <v>192.75</v>
      </c>
    </row>
    <row r="25" spans="1:10" ht="29.1" customHeight="1">
      <c r="A25" s="28" t="str">
        <f>A19</f>
        <v>Niveau 2</v>
      </c>
      <c r="B25" s="29">
        <f t="shared" si="3"/>
        <v>10</v>
      </c>
      <c r="C25" s="29">
        <f t="shared" si="3"/>
        <v>0</v>
      </c>
      <c r="D25" s="29">
        <f t="shared" si="3"/>
        <v>78</v>
      </c>
      <c r="E25" s="29">
        <f t="shared" si="3"/>
        <v>88.93</v>
      </c>
      <c r="F25" s="29">
        <f t="shared" si="3"/>
        <v>1139</v>
      </c>
      <c r="G25" s="30">
        <f>C25/B25</f>
        <v>0</v>
      </c>
      <c r="H25" s="31">
        <f>D25/B25</f>
        <v>7.8</v>
      </c>
      <c r="I25" s="30">
        <f>(E25/B25)*1000</f>
        <v>8893</v>
      </c>
      <c r="J25" s="30">
        <f>F25/B25</f>
        <v>113.9</v>
      </c>
    </row>
    <row r="26" spans="1:10" ht="14.7" customHeight="1">
      <c r="A26" s="6" t="str">
        <f>A20</f>
        <v xml:space="preserve">Reconnaissance </v>
      </c>
      <c r="B26" s="6">
        <f>B8+B14+B20</f>
        <v>0</v>
      </c>
      <c r="C26" s="32" t="e">
        <f>C8+C14+C20</f>
        <v>#REF!</v>
      </c>
      <c r="D26" s="6"/>
      <c r="E26" s="6"/>
      <c r="F26" s="6" t="e">
        <f>F8+F14+F20</f>
        <v>#REF!</v>
      </c>
      <c r="G26" s="6" t="e">
        <f>C26/B26</f>
        <v>#REF!</v>
      </c>
      <c r="H26" s="6"/>
      <c r="I26" s="6"/>
      <c r="J26" s="23"/>
    </row>
    <row r="28" spans="1:10" ht="28.35" customHeight="1">
      <c r="A28" s="33" t="s">
        <v>28</v>
      </c>
      <c r="B28" s="33">
        <f>SUM(B24:B27)</f>
        <v>38</v>
      </c>
      <c r="C28" s="33">
        <f>SUM(C24:C25)</f>
        <v>0</v>
      </c>
      <c r="D28" s="33">
        <f>SUM(D24:D25)</f>
        <v>579</v>
      </c>
      <c r="E28" s="33">
        <f>SUM(E24:E25)</f>
        <v>474.67</v>
      </c>
      <c r="F28" s="33">
        <f>SUM(F24:F25)</f>
        <v>6536</v>
      </c>
      <c r="G28" s="33">
        <f>SUM(G24:G25)/5</f>
        <v>0</v>
      </c>
      <c r="H28" s="34">
        <f>SUM(H24:H25)/5</f>
        <v>5.1385714285714288</v>
      </c>
      <c r="I28" s="33">
        <f>SUM(I24:I25)/5</f>
        <v>4533.8857142857141</v>
      </c>
      <c r="J28" s="33">
        <f>SUM(J24:J25)/5</f>
        <v>61.33</v>
      </c>
    </row>
    <row r="30" spans="1:10" ht="28.35" customHeight="1">
      <c r="A30" s="136" t="s">
        <v>29</v>
      </c>
      <c r="B30" s="136"/>
      <c r="C30" s="136"/>
      <c r="D30" s="136"/>
      <c r="E30" s="136"/>
      <c r="F30" s="136"/>
      <c r="G30" s="136"/>
      <c r="H30" s="136"/>
      <c r="I30" s="136"/>
      <c r="J30" s="35"/>
    </row>
  </sheetData>
  <mergeCells count="7">
    <mergeCell ref="A22:J22"/>
    <mergeCell ref="A30:I30"/>
    <mergeCell ref="A1:J1"/>
    <mergeCell ref="A2:J2"/>
    <mergeCell ref="A4:J4"/>
    <mergeCell ref="A10:J10"/>
    <mergeCell ref="A16:J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3293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Niveau 1</vt:lpstr>
      <vt:lpstr>Niveau 2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565</cp:revision>
  <dcterms:created xsi:type="dcterms:W3CDTF">2021-12-24T10:35:30Z</dcterms:created>
  <dcterms:modified xsi:type="dcterms:W3CDTF">2026-05-22T14:55:24Z</dcterms:modified>
  <dc:language>fr-FR</dc:language>
</cp:coreProperties>
</file>